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https://bluescopeltd.sharepoint.com/sites/InvestorRelations/Shared Documents/FY2024-1H results/_Final docs/"/>
    </mc:Choice>
  </mc:AlternateContent>
  <xr:revisionPtr revIDLastSave="0" documentId="8_{8B5B6454-A15C-4350-8ACE-365AF295DB39}" xr6:coauthVersionLast="43" xr6:coauthVersionMax="43" xr10:uidLastSave="{00000000-0000-0000-0000-000000000000}"/>
  <bookViews>
    <workbookView xWindow="-120" yWindow="-120" windowWidth="29040" windowHeight="15840" tabRatio="714" xr2:uid="{00000000-000D-0000-FFFF-FFFF00000000}"/>
  </bookViews>
  <sheets>
    <sheet name="Consolidated" sheetId="1" r:id="rId1"/>
    <sheet name="Segments - Reported" sheetId="3" r:id="rId2"/>
    <sheet name="Segments - Underlying" sheetId="8" r:id="rId3"/>
    <sheet name="Pre-Tax Net Op Ass &amp; ROIC " sheetId="10" r:id="rId4"/>
    <sheet name="Capital &amp; Invest Exp" sheetId="14" r:id="rId5"/>
    <sheet name="Production &amp; Despatches" sheetId="4" r:id="rId6"/>
    <sheet name="CoatedProductsAsia" sheetId="5" r:id="rId7"/>
    <sheet name="Financial Report-P&amp;L" sheetId="11" r:id="rId8"/>
    <sheet name="Financial Report-Cash Flows" sheetId="12" r:id="rId9"/>
    <sheet name="Financial Report-Balance Sheet" sheetId="13" r:id="rId10"/>
  </sheets>
  <definedNames>
    <definedName name="_xlnm.Print_Area" localSheetId="4">'Capital &amp; Invest Exp'!$A$1:$BM$24</definedName>
    <definedName name="_xlnm.Print_Area" localSheetId="6">CoatedProductsAsia!$A$1:$BM$83</definedName>
    <definedName name="_xlnm.Print_Area" localSheetId="0">Consolidated!$A$1:$BN$59</definedName>
    <definedName name="_xlnm.Print_Area" localSheetId="9">'Financial Report-Balance Sheet'!$A$1:$AR$70</definedName>
    <definedName name="_xlnm.Print_Area" localSheetId="8">'Financial Report-Cash Flows'!$A$1:$BM$75</definedName>
    <definedName name="_xlnm.Print_Area" localSheetId="7">'Financial Report-P&amp;L'!$A$1:$BM$70</definedName>
    <definedName name="_xlnm.Print_Area" localSheetId="3">'Pre-Tax Net Op Ass &amp; ROIC '!$A$1:$BM$44</definedName>
    <definedName name="_xlnm.Print_Area" localSheetId="5">'Production &amp; Despatches'!$A$1:$BM$80</definedName>
    <definedName name="_xlnm.Print_Area" localSheetId="1">'Segments - Reported'!$A$1:$BM$79</definedName>
    <definedName name="_xlnm.Print_Area" localSheetId="2">'Segments - Underlying'!$A$1:$BM$63</definedName>
    <definedName name="_xlnm.Print_Titles" localSheetId="5">'Production &amp; Despatches'!$5:$6</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M18" i="3" l="1"/>
  <c r="BL18" i="3" l="1"/>
  <c r="BK18" i="3" s="1"/>
  <c r="BI51" i="11" l="1"/>
  <c r="BI18" i="3" l="1"/>
  <c r="BG18" i="3" l="1"/>
  <c r="BH18" i="3" s="1"/>
  <c r="BF18" i="3" l="1"/>
  <c r="BF51" i="11" l="1"/>
  <c r="BE29" i="12" l="1"/>
  <c r="BE30" i="12"/>
  <c r="BE31" i="12"/>
  <c r="BE32" i="12"/>
  <c r="BE33" i="12"/>
  <c r="BE34" i="12"/>
  <c r="BE35" i="12"/>
  <c r="BE36" i="12"/>
  <c r="BE37" i="12"/>
  <c r="BE38" i="12"/>
  <c r="BE39" i="12"/>
  <c r="BE40" i="12"/>
  <c r="BE41" i="12"/>
  <c r="BE42" i="12"/>
  <c r="BE43" i="12"/>
  <c r="BE44" i="12"/>
  <c r="BE45" i="12"/>
  <c r="BE28" i="12"/>
  <c r="BD18" i="3" l="1"/>
  <c r="BE18" i="3" s="1"/>
  <c r="BC45" i="11" l="1"/>
  <c r="BC18" i="3"/>
  <c r="AJ51" i="13"/>
  <c r="BA18" i="3"/>
  <c r="AY12" i="12"/>
  <c r="AY11" i="12"/>
  <c r="AH57" i="13"/>
  <c r="AH44" i="13"/>
  <c r="AH9" i="13"/>
  <c r="AI10" i="13"/>
  <c r="AI9" i="13"/>
  <c r="AI56" i="13"/>
  <c r="AI57" i="13"/>
  <c r="AI44" i="13"/>
  <c r="AI43" i="13"/>
  <c r="AZ51" i="11"/>
  <c r="AZ18" i="3"/>
  <c r="AY18" i="3" s="1"/>
  <c r="AH30" i="13"/>
  <c r="AW51" i="11"/>
  <c r="AV18" i="3"/>
  <c r="AU51" i="11"/>
  <c r="BB18" i="3" l="1"/>
</calcChain>
</file>

<file path=xl/sharedStrings.xml><?xml version="1.0" encoding="utf-8"?>
<sst xmlns="http://schemas.openxmlformats.org/spreadsheetml/2006/main" count="1840" uniqueCount="283">
  <si>
    <t>%</t>
  </si>
  <si>
    <t>A$m</t>
  </si>
  <si>
    <t>Borrowing costs</t>
  </si>
  <si>
    <t>¢/s</t>
  </si>
  <si>
    <t>Gearing (net debt / net debt plus equity)</t>
  </si>
  <si>
    <t>Segment</t>
  </si>
  <si>
    <t>Inter-segment</t>
  </si>
  <si>
    <t>New Zealand and Pacific Steel Products</t>
  </si>
  <si>
    <t>Corporate &amp; Group</t>
  </si>
  <si>
    <t>Continuing Businesses</t>
  </si>
  <si>
    <t>Discontinued Businesses</t>
  </si>
  <si>
    <t>000 Tonnes</t>
  </si>
  <si>
    <t>Raw Steel Production</t>
  </si>
  <si>
    <t>External Despatches</t>
  </si>
  <si>
    <t xml:space="preserve"> - Domestic</t>
  </si>
  <si>
    <t xml:space="preserve"> - Export</t>
  </si>
  <si>
    <t>GROUP</t>
  </si>
  <si>
    <t>- Other</t>
  </si>
  <si>
    <t>- Total</t>
  </si>
  <si>
    <t>(millions)</t>
  </si>
  <si>
    <t>Weighted average number of ordinary shares</t>
  </si>
  <si>
    <t>- interim</t>
  </si>
  <si>
    <t>- final</t>
  </si>
  <si>
    <t xml:space="preserve">No. of issued ordinary shares at period end </t>
  </si>
  <si>
    <t>Depreciation &amp; Amortisation</t>
  </si>
  <si>
    <t xml:space="preserve">          - Underlying</t>
  </si>
  <si>
    <t xml:space="preserve">               - Underlying</t>
  </si>
  <si>
    <t>NPAT - Reported</t>
  </si>
  <si>
    <t xml:space="preserve">           - Underlying</t>
  </si>
  <si>
    <t>AGAAP</t>
  </si>
  <si>
    <t>AIFRS</t>
  </si>
  <si>
    <t>Assets</t>
  </si>
  <si>
    <t>Current Assets</t>
  </si>
  <si>
    <t>Cash and cash equivalents</t>
  </si>
  <si>
    <t>Receivables</t>
  </si>
  <si>
    <t>Inventories</t>
  </si>
  <si>
    <t>Derivative financial instruments</t>
  </si>
  <si>
    <t>Available for sale financial assets</t>
  </si>
  <si>
    <t xml:space="preserve">Other </t>
  </si>
  <si>
    <t>Non-current Assets classified as held for sale</t>
  </si>
  <si>
    <t>Total current assets</t>
  </si>
  <si>
    <t>Non-current assets</t>
  </si>
  <si>
    <t>Retirement benefit assets</t>
  </si>
  <si>
    <t>Investments accounted for using equity method</t>
  </si>
  <si>
    <t>Other financial assets</t>
  </si>
  <si>
    <t>Property, plant &amp; equipment</t>
  </si>
  <si>
    <t>Deferred tax assets</t>
  </si>
  <si>
    <t>Intangible assets</t>
  </si>
  <si>
    <t>Total non-current assets</t>
  </si>
  <si>
    <t>Total assets</t>
  </si>
  <si>
    <t>Liabilities</t>
  </si>
  <si>
    <t>Current Liabilities</t>
  </si>
  <si>
    <t>Payables</t>
  </si>
  <si>
    <t>Current tax liabilities</t>
  </si>
  <si>
    <t>Provisions</t>
  </si>
  <si>
    <t>Deferred income</t>
  </si>
  <si>
    <t>Total current liabilities</t>
  </si>
  <si>
    <t>Non-current liabilities</t>
  </si>
  <si>
    <t>Deferred tax liabilities</t>
  </si>
  <si>
    <t>Retirement benefit obligations</t>
  </si>
  <si>
    <t>Total non-current liabilities</t>
  </si>
  <si>
    <t>Total liabilities</t>
  </si>
  <si>
    <t>Net assets</t>
  </si>
  <si>
    <t>Equity</t>
  </si>
  <si>
    <t>Contributed equity</t>
  </si>
  <si>
    <t>Reserves</t>
  </si>
  <si>
    <t>Retained profits</t>
  </si>
  <si>
    <t>Parent entity interest</t>
  </si>
  <si>
    <t>Minority Interest</t>
  </si>
  <si>
    <t>Total Equity</t>
  </si>
  <si>
    <t xml:space="preserve">                  - Plate</t>
  </si>
  <si>
    <r>
      <t xml:space="preserve">                  - Other</t>
    </r>
    <r>
      <rPr>
        <vertAlign val="superscript"/>
        <sz val="10"/>
        <color indexed="8"/>
        <rFont val="Arial"/>
        <family val="2"/>
      </rPr>
      <t>(1)</t>
    </r>
  </si>
  <si>
    <t>(1) 'Other' - principally cold rolled coil, metal coated and painted despatches</t>
  </si>
  <si>
    <t>Sub-total current assets</t>
  </si>
  <si>
    <t xml:space="preserve">                  - Total</t>
  </si>
  <si>
    <t xml:space="preserve">                  - HRC</t>
  </si>
  <si>
    <t>BlueScope Steel Limited Consolidated Financial Headlines</t>
  </si>
  <si>
    <r>
      <t>Total Revenue</t>
    </r>
    <r>
      <rPr>
        <vertAlign val="superscript"/>
        <sz val="10"/>
        <color indexed="8"/>
        <rFont val="Arial"/>
        <family val="2"/>
      </rPr>
      <t>(1)</t>
    </r>
  </si>
  <si>
    <r>
      <t>Return on invested capital</t>
    </r>
    <r>
      <rPr>
        <vertAlign val="superscript"/>
        <sz val="10"/>
        <color indexed="8"/>
        <rFont val="Arial"/>
        <family val="2"/>
      </rPr>
      <t>(3)</t>
    </r>
  </si>
  <si>
    <r>
      <t>Return on equity</t>
    </r>
    <r>
      <rPr>
        <vertAlign val="superscript"/>
        <sz val="10"/>
        <color indexed="8"/>
        <rFont val="Arial"/>
        <family val="2"/>
      </rPr>
      <t>(4)</t>
    </r>
  </si>
  <si>
    <t xml:space="preserve">1H  </t>
  </si>
  <si>
    <t xml:space="preserve">2H  </t>
  </si>
  <si>
    <t xml:space="preserve">FY  </t>
  </si>
  <si>
    <t>Other Revenue</t>
  </si>
  <si>
    <t>1H</t>
  </si>
  <si>
    <t>Underlying EBIT Margin - %</t>
  </si>
  <si>
    <t>Reported Sales Revenue - A$m</t>
  </si>
  <si>
    <t>Reported EBITDA - A$m</t>
  </si>
  <si>
    <t>Reported EBIT - A$m</t>
  </si>
  <si>
    <t>Underlying EBIT - A$m</t>
  </si>
  <si>
    <t>2H</t>
  </si>
  <si>
    <t>FY</t>
  </si>
  <si>
    <t>Earnings per share (Reported)</t>
  </si>
  <si>
    <t>Other</t>
  </si>
  <si>
    <t>Underlying EBITDA - A$m</t>
  </si>
  <si>
    <t xml:space="preserve"> - Domestic - Slab</t>
  </si>
  <si>
    <t>Underlying EBITDA Margin - %</t>
  </si>
  <si>
    <t>New Zealand &amp; Pacific Steel Products</t>
  </si>
  <si>
    <t>Net Operating Assets (pre tax) - A$m</t>
  </si>
  <si>
    <t>BlueScope Steel Limited - Consolidated Statement of Financial Performance</t>
  </si>
  <si>
    <t>Revenue</t>
  </si>
  <si>
    <t>Other income</t>
  </si>
  <si>
    <t>Changes in inventories</t>
  </si>
  <si>
    <t>Raw Materials</t>
  </si>
  <si>
    <t>Employee Benefits</t>
  </si>
  <si>
    <t>Depreciation and amortisation</t>
  </si>
  <si>
    <t>Diminution in value of non-current assets</t>
  </si>
  <si>
    <t>Freight</t>
  </si>
  <si>
    <t>External Services</t>
  </si>
  <si>
    <t>Carrying amount of non-current assets sold</t>
  </si>
  <si>
    <t>Finance costs</t>
  </si>
  <si>
    <t>Other Expenses</t>
  </si>
  <si>
    <t>Share of net profit/(loss) of equity accounted associates</t>
  </si>
  <si>
    <t>Profit before tax</t>
  </si>
  <si>
    <t xml:space="preserve">Income tax (expense)/benefit </t>
  </si>
  <si>
    <t>Profit after tax</t>
  </si>
  <si>
    <t>Net profit attributable to outside equity interest</t>
  </si>
  <si>
    <t>Net profit attributable to BlueScope Steel Limited</t>
  </si>
  <si>
    <t>Revenue from continuing operations</t>
  </si>
  <si>
    <t>Profit from continuing operations before tax</t>
  </si>
  <si>
    <t>Profit from continuing operations</t>
  </si>
  <si>
    <t>Profit/(loss) from discontinued operations</t>
  </si>
  <si>
    <t>Net profit/(loss) for the period</t>
  </si>
  <si>
    <t>Profit (loss) is attributable to:</t>
  </si>
  <si>
    <t>Members of BlueScope Steel Limited</t>
  </si>
  <si>
    <t>Non-controlling interest</t>
  </si>
  <si>
    <t>BlueScope Steel Limited - Consolidated Statement of Cash Flows</t>
  </si>
  <si>
    <t>Cash flows from operating activites</t>
  </si>
  <si>
    <t xml:space="preserve">Receipt from customers </t>
  </si>
  <si>
    <t xml:space="preserve">Payments to supplies &amp; employees </t>
  </si>
  <si>
    <t>Dividends received - Associates</t>
  </si>
  <si>
    <t>Dividends received - Other</t>
  </si>
  <si>
    <t>Joint venture partnership distribution received</t>
  </si>
  <si>
    <t>Interest received</t>
  </si>
  <si>
    <t>Other revenue</t>
  </si>
  <si>
    <t>Financing costs paid</t>
  </si>
  <si>
    <t>Income taxes paid</t>
  </si>
  <si>
    <t>Net cash inflow (outflow) from operating activities</t>
  </si>
  <si>
    <t>Cash flows from investing activites</t>
  </si>
  <si>
    <t>Payments for property, plant &amp; equipment</t>
  </si>
  <si>
    <t>Payments for intangibles</t>
  </si>
  <si>
    <t>Payments for investment in joint venture partnerships</t>
  </si>
  <si>
    <t>Payments for investments in associates</t>
  </si>
  <si>
    <t>Payments for available-for-sale assets</t>
  </si>
  <si>
    <t>Payments for investment in business assets</t>
  </si>
  <si>
    <t>Loans to related parties</t>
  </si>
  <si>
    <t>Proceeds from sale of property, plant and equipment</t>
  </si>
  <si>
    <t>Disposal of subsidiary into joint venture partnership</t>
  </si>
  <si>
    <t>Proceeds from sale of investments</t>
  </si>
  <si>
    <t>Proceeds from sale of business assets</t>
  </si>
  <si>
    <t>Repayment of loans by related parties</t>
  </si>
  <si>
    <t>Net cash inflow (outflow) from investing activities</t>
  </si>
  <si>
    <t>Cash flows from financing activites</t>
  </si>
  <si>
    <t>Proceeds from issues of shares</t>
  </si>
  <si>
    <t>Proceeds from shares issued to minority interests</t>
  </si>
  <si>
    <t>Capital Share Raising Costs</t>
  </si>
  <si>
    <t>Payments for shares bought back</t>
  </si>
  <si>
    <t>Employee share plan</t>
  </si>
  <si>
    <t>Proceeds from finance leases</t>
  </si>
  <si>
    <t>Proceeds from demerger borrowings</t>
  </si>
  <si>
    <t>Proceeds from borrowings</t>
  </si>
  <si>
    <t>Repayment of  borrowings</t>
  </si>
  <si>
    <t>Financing provided by BHP Billiton</t>
  </si>
  <si>
    <t>Repayment of  finance leases</t>
  </si>
  <si>
    <t>Dividends paid to company's shareholders</t>
  </si>
  <si>
    <t>Dividends paid to minority interests in subsidiaries</t>
  </si>
  <si>
    <t>Capital return to minority interests in subsidiaries</t>
  </si>
  <si>
    <t>Capital injection by minority interests in subsidiaries</t>
  </si>
  <si>
    <t>Net cash inflow (outflow) from financing activities</t>
  </si>
  <si>
    <t>Net increase (decrease) in cash held</t>
  </si>
  <si>
    <t>Cash at the beginning of the financial year</t>
  </si>
  <si>
    <t>Effects of exchange rate changes on cash</t>
  </si>
  <si>
    <t>Cash at the end of the financial year</t>
  </si>
  <si>
    <t>BlueScope Steel Limited - Consolidated Statement of Financial Position</t>
  </si>
  <si>
    <t>Sales Revenue</t>
  </si>
  <si>
    <t>Total Revenue</t>
  </si>
  <si>
    <t>Underlying EBIT</t>
  </si>
  <si>
    <t>Pre-Tax Net Operating Assets</t>
  </si>
  <si>
    <t>Asset Sales</t>
  </si>
  <si>
    <t>Other (incl. Capital creditor movements)</t>
  </si>
  <si>
    <t>Net Investing Cash Flows</t>
  </si>
  <si>
    <t>Capital &amp; Investment Expenditure</t>
  </si>
  <si>
    <t>Capital &amp; Investment Expenditure - A$m</t>
  </si>
  <si>
    <t>Underlying EBIT Margin (%)</t>
  </si>
  <si>
    <r>
      <t>Capitalised Interest</t>
    </r>
    <r>
      <rPr>
        <vertAlign val="superscript"/>
        <sz val="10"/>
        <rFont val="Arial"/>
        <family val="2"/>
      </rPr>
      <t>(1)</t>
    </r>
  </si>
  <si>
    <t>(1) From 1H 2012, capitalised interest is included in the segment expenditure numbers.</t>
  </si>
  <si>
    <t>n/a</t>
  </si>
  <si>
    <t>Underlying Return on Invested Capital (ROIC)</t>
  </si>
  <si>
    <t>STP Government grant</t>
  </si>
  <si>
    <t>Proceeds from sale of subsidiary, net of cash disposed</t>
  </si>
  <si>
    <t>- India</t>
  </si>
  <si>
    <t>Total external despatches</t>
  </si>
  <si>
    <t>Sales Revenue ($m)</t>
  </si>
  <si>
    <t>EBITDA - Reported ($m)</t>
  </si>
  <si>
    <t>EBITDA - Underlying ($m)</t>
  </si>
  <si>
    <t>EBIT - Reported ($m)</t>
  </si>
  <si>
    <t>EBIT - Underlying ($m)</t>
  </si>
  <si>
    <t>Net operating Assets (pre tax) ($m)</t>
  </si>
  <si>
    <r>
      <t>EBIT</t>
    </r>
    <r>
      <rPr>
        <vertAlign val="superscript"/>
        <sz val="10"/>
        <color indexed="8"/>
        <rFont val="Arial"/>
        <family val="2"/>
      </rPr>
      <t>(2)</t>
    </r>
    <r>
      <rPr>
        <sz val="10"/>
        <color indexed="8"/>
        <rFont val="Arial"/>
        <family val="2"/>
      </rPr>
      <t xml:space="preserve"> - Reported</t>
    </r>
  </si>
  <si>
    <r>
      <t>EBITDA</t>
    </r>
    <r>
      <rPr>
        <vertAlign val="superscript"/>
        <sz val="10"/>
        <color indexed="8"/>
        <rFont val="Arial"/>
        <family val="2"/>
      </rPr>
      <t>(2)</t>
    </r>
    <r>
      <rPr>
        <sz val="10"/>
        <color indexed="8"/>
        <rFont val="Arial"/>
        <family val="2"/>
      </rPr>
      <t xml:space="preserve"> - Reported</t>
    </r>
  </si>
  <si>
    <t>Special dividends paid</t>
  </si>
  <si>
    <t>Total annual dividends paid (interim &amp; final)</t>
  </si>
  <si>
    <t>Reported EBITDA Margin - %</t>
  </si>
  <si>
    <t>Reported EBIT Margin - %</t>
  </si>
  <si>
    <t>BlueScope Steel Limited - Segment Capital &amp; Investment Expenditure</t>
  </si>
  <si>
    <t>BlueScope Steel Limited - Segment Net Operating Assets (pre tax) and Underlying ROIC</t>
  </si>
  <si>
    <t>BlueScope Steel Limited - Segment Underlying Earnings</t>
  </si>
  <si>
    <t>BlueScope Steel Limited - Segment Reported Earnings</t>
  </si>
  <si>
    <t>BlueScope Steel Limited - Segment Production &amp; Despatches</t>
  </si>
  <si>
    <t>A$M</t>
  </si>
  <si>
    <t>Reported EBITDA</t>
  </si>
  <si>
    <t>Reported EBITDA Margin</t>
  </si>
  <si>
    <t>Reported EBIT</t>
  </si>
  <si>
    <t>Reported EBIT Margin</t>
  </si>
  <si>
    <t>Underlying EBITDA</t>
  </si>
  <si>
    <t>All figures A$M</t>
  </si>
  <si>
    <t>Note:  financial information in the table above is as reported for the relevant period, and has not been restated for sale or closure of any businesses after that date - for example, FY2011 financials have not been adjusted to reflect divestment of Metl-Span</t>
  </si>
  <si>
    <t>Proceeds from sale of intangibles</t>
  </si>
  <si>
    <t>Payments for acquisition of non-controlling interests</t>
  </si>
  <si>
    <t>Payments for disposal of subsidiary</t>
  </si>
  <si>
    <t>Steel Despatches (External &amp; Internal)</t>
  </si>
  <si>
    <t xml:space="preserve"> - Export     - Slab</t>
  </si>
  <si>
    <t>Total steel despatches</t>
  </si>
  <si>
    <t>Intercompany Eliminations</t>
  </si>
  <si>
    <t>Steel Despatches (Internal)</t>
  </si>
  <si>
    <t>Total steel despatches eliminated</t>
  </si>
  <si>
    <t>Total Despatches ('000 tonnes)</t>
  </si>
  <si>
    <t>Dividend per share (Reported)</t>
  </si>
  <si>
    <t>Proceeds from sale of associate</t>
  </si>
  <si>
    <t>Transactions with non-controlling interests</t>
  </si>
  <si>
    <t>Direct carbon emission expense</t>
  </si>
  <si>
    <t>Australian Steel Products</t>
  </si>
  <si>
    <t>ASP Total Steel Despatches</t>
  </si>
  <si>
    <t>Total NZ Steel Despatches</t>
  </si>
  <si>
    <t>NZ Steel (flat products) (External &amp; Internal)</t>
  </si>
  <si>
    <t>Pacific Steel (long products)</t>
  </si>
  <si>
    <t>Total Pacific Steel Despatches</t>
  </si>
  <si>
    <t xml:space="preserve">                  - Sub-total dom despatches ex-mill</t>
  </si>
  <si>
    <t xml:space="preserve">                  - Channel despatches of ext sourced product</t>
  </si>
  <si>
    <t xml:space="preserve">      Underlying results are re-stated for all periods for re-classifications of any businesses to discontinued.</t>
  </si>
  <si>
    <t xml:space="preserve">- the bonus element of the one-for-one share rights issue undertaken in May and June 2009, </t>
  </si>
  <si>
    <t xml:space="preserve">- the four-for-five share rights issue undertaken in December 2011, </t>
  </si>
  <si>
    <t xml:space="preserve">- the six for one share consolidation undertaken in December 2012, </t>
  </si>
  <si>
    <t>- adjustments required in applying the revised AASB119 Employee Benefits standard in 2013.</t>
  </si>
  <si>
    <t>Operating Intangible assets</t>
  </si>
  <si>
    <t>Payments for purchase of subsidiary, net of cash acquired</t>
  </si>
  <si>
    <t>Payments for purchase of business assets, net of cash acquired</t>
  </si>
  <si>
    <t xml:space="preserve">(2) Includes 50% share of net profit from North Star BlueScope Steel until 30 October 2015, and 100% consolidated profit thereafter. </t>
  </si>
  <si>
    <t>(1) Excludes the company’s 50% share of North Star BlueScope Steel revenue until 30 October 2015. Includes revenue other than sales revenue. Includes revenue from discontinued businesses - that is, total revenue has not been restated for sale or closure of any businesses after that date.</t>
  </si>
  <si>
    <t>Marketable Coil Production</t>
  </si>
  <si>
    <t>(4) Return on equity is defined as underlying net profit after tax attributable to shareholders over average monthly shareholders’ equity (13 month average for full year). For half years it reflects annualised net profit after tax attributable to shareholders over average monthly shareholders’ equity (7 month average).</t>
  </si>
  <si>
    <t>- China</t>
  </si>
  <si>
    <t>- Thailand</t>
  </si>
  <si>
    <t>- Indonesia</t>
  </si>
  <si>
    <t>- Malaysia</t>
  </si>
  <si>
    <t>- Vietnam</t>
  </si>
  <si>
    <t>North Star</t>
  </si>
  <si>
    <t>NA</t>
  </si>
  <si>
    <t>- businesses re-classified to discontinued - Lysaght Taiwan (2006), Packaging Products (2006), Vistawall (2007), Metl-Span (2012), Building Solutions Australia (2015), Taharoa Export Iron Sands (2017), Buildings Asean (2018)</t>
  </si>
  <si>
    <t>BlueScope Total</t>
  </si>
  <si>
    <t>Payments for investments</t>
  </si>
  <si>
    <t>Payments for business acquisition</t>
  </si>
  <si>
    <t>Proceeds from sale of partnership</t>
  </si>
  <si>
    <t>Repayment of deposit on sale of subsidiary</t>
  </si>
  <si>
    <t>Contract assets</t>
  </si>
  <si>
    <t>Contract liabilities</t>
  </si>
  <si>
    <t>Repayment of leases</t>
  </si>
  <si>
    <t>Right-of-use assets</t>
  </si>
  <si>
    <t>Lease liabilities</t>
  </si>
  <si>
    <t>Borrowings</t>
  </si>
  <si>
    <t>Inventory Spares write-down</t>
  </si>
  <si>
    <t>Impairment expense of non-current assets</t>
  </si>
  <si>
    <t xml:space="preserve">Note:  Above ROIC calculated as last twelve months' underlying earnings before interest and tax over average monthly capital employed (13 month average). </t>
  </si>
  <si>
    <t xml:space="preserve">(3) Return on invested capital is defined as last twelve months' underlying earnings before interest and tax over average monthly capital employed (13 month average). </t>
  </si>
  <si>
    <t>Buildings &amp; Coated Products North America</t>
  </si>
  <si>
    <t>Coated Products Asia</t>
  </si>
  <si>
    <t>BlueScope Steel Limited - Coated Products Asia</t>
  </si>
  <si>
    <t>(5) Total dividends per share times weighted average number of ordinary shares divided by NPAT.</t>
  </si>
  <si>
    <t>(6) Dividends per share adjusted for December 2012 share consolidation, and to reflect deemed 'bonus component' of the May 2009 and November 2011 entitlement offers</t>
  </si>
  <si>
    <t>Earnings per share (Adjusted) In accordance with AASB 133 Earnings per Share, comparative earnings per share calculations have been restated for:</t>
  </si>
  <si>
    <r>
      <t>Dividend payout ratio</t>
    </r>
    <r>
      <rPr>
        <vertAlign val="superscript"/>
        <sz val="10"/>
        <color indexed="8"/>
        <rFont val="Arial"/>
        <family val="2"/>
      </rPr>
      <t>(5)</t>
    </r>
  </si>
  <si>
    <r>
      <t>Dividend per share (Adjusted)</t>
    </r>
    <r>
      <rPr>
        <vertAlign val="superscript"/>
        <sz val="10"/>
        <color indexed="8"/>
        <rFont val="Arial"/>
        <family val="2"/>
      </rPr>
      <t>(6)</t>
    </r>
  </si>
  <si>
    <t>Earnings per share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</si>
</sst>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7" formatCode="&quot;$&quot;#,##0.00;\-&quot;$&quot;#,##0.00"/>
    <numFmt numFmtId="41" formatCode="_-* #,##0_-;\-* #,##0_-;_-* &quot;-&quot;_-;_-@_-"/>
    <numFmt numFmtId="43" formatCode="_-* #,##0.00_-;\-* #,##0.00_-;_-* &quot;-&quot;??_-;_-@_-"/>
    <numFmt numFmtId="164" formatCode="0.0"/>
    <numFmt numFmtId="165" formatCode="_-* #,##0.0_-;\-* #,##0.0_-;_-* &quot;-&quot;??_-;_-@_-"/>
    <numFmt numFmtId="166" formatCode="_-* #,##0_-;\-* #,##0_-;_-* &quot;-&quot;??_-;_-@_-"/>
    <numFmt numFmtId="167" formatCode="#,##0.0_);\(#,##0.0\)"/>
    <numFmt numFmtId="168" formatCode="#,##0_);\(#,##0\)"/>
    <numFmt numFmtId="169" formatCode="0.0%"/>
    <numFmt numFmtId="170" formatCode="0.00000000"/>
    <numFmt numFmtId="171" formatCode="0.0000000"/>
    <numFmt numFmtId="172" formatCode="#,##0.000"/>
    <numFmt numFmtId="173" formatCode="_(* #,##0_);_(* \(#,##0\);_(* &quot;-&quot;??_);_(@_)"/>
    <numFmt numFmtId="174" formatCode="_(* #,##0.0_);_(* \(#,##0.0\);_(* &quot;-&quot;??_);_(@_)"/>
    <numFmt numFmtId="175" formatCode="&quot;MYR&quot;#,##0_);\(&quot;MYR&quot;#,##0\)"/>
    <numFmt numFmtId="176" formatCode="#.0000000000000\ \ ##0"/>
    <numFmt numFmtId="177" formatCode="#.000000000000000\ \ ##0"/>
    <numFmt numFmtId="178" formatCode="0.000000000"/>
    <numFmt numFmtId="179" formatCode="&quot;MYR&quot;#,##0_);[Red]\(&quot;MYR&quot;#,##0\)"/>
    <numFmt numFmtId="180" formatCode="General_)"/>
    <numFmt numFmtId="181" formatCode="0.00_)"/>
    <numFmt numFmtId="182" formatCode="&quot;$&quot;#,##0;&quot;$&quot;\-#,##0"/>
    <numFmt numFmtId="183" formatCode="mm/dd/yy"/>
    <numFmt numFmtId="184" formatCode="&quot;£&quot;#,##0.00_);[Red]\(&quot;£&quot;#,##0.00\)"/>
    <numFmt numFmtId="185" formatCode="#,##0_);\(#,##0\);&quot;-&quot;_)"/>
  </numFmts>
  <fonts count="35" x14ac:knownFonts="1">
    <font>
      <sz val="10"/>
      <name val="Arial"/>
    </font>
    <font>
      <sz val="10"/>
      <name val="Arial"/>
      <family val="2"/>
    </font>
    <font>
      <sz val="8"/>
      <name val="Times New Roman"/>
      <family val="1"/>
    </font>
    <font>
      <sz val="10"/>
      <name val="MS Sans Serif"/>
      <family val="2"/>
    </font>
    <font>
      <sz val="10"/>
      <name val="MS Serif"/>
      <family val="1"/>
    </font>
    <font>
      <sz val="10"/>
      <name val="Courier"/>
      <family val="3"/>
    </font>
    <font>
      <sz val="12"/>
      <name val="Arial"/>
      <family val="2"/>
    </font>
    <font>
      <sz val="10"/>
      <color indexed="16"/>
      <name val="MS Serif"/>
      <family val="1"/>
    </font>
    <font>
      <sz val="8"/>
      <name val="Arial"/>
      <family val="2"/>
    </font>
    <font>
      <b/>
      <sz val="12"/>
      <name val="Arial"/>
      <family val="2"/>
    </font>
    <font>
      <b/>
      <sz val="18"/>
      <name val="Arial"/>
      <family val="2"/>
    </font>
    <font>
      <b/>
      <sz val="12"/>
      <name val="Arial"/>
      <family val="2"/>
    </font>
    <font>
      <b/>
      <i/>
      <sz val="16"/>
      <name val="Helv"/>
    </font>
    <font>
      <sz val="10"/>
      <name val="TMS RMN"/>
    </font>
    <font>
      <sz val="10"/>
      <color indexed="8"/>
      <name val="MS Sans Serif"/>
      <family val="2"/>
    </font>
    <font>
      <b/>
      <sz val="8"/>
      <color indexed="8"/>
      <name val="Helv"/>
    </font>
    <font>
      <b/>
      <sz val="10"/>
      <name val="Arial"/>
      <family val="2"/>
    </font>
    <font>
      <sz val="10"/>
      <name val="Arial"/>
      <family val="2"/>
    </font>
    <font>
      <b/>
      <u/>
      <sz val="10"/>
      <name val="Arial"/>
      <family val="2"/>
    </font>
    <font>
      <sz val="9"/>
      <name val="Arial"/>
      <family val="2"/>
    </font>
    <font>
      <sz val="10"/>
      <color indexed="12"/>
      <name val="Arial"/>
      <family val="2"/>
    </font>
    <font>
      <b/>
      <sz val="10"/>
      <color indexed="12"/>
      <name val="Arial"/>
      <family val="2"/>
    </font>
    <font>
      <sz val="10"/>
      <color indexed="8"/>
      <name val="Arial"/>
      <family val="2"/>
    </font>
    <font>
      <b/>
      <sz val="10"/>
      <color indexed="8"/>
      <name val="Arial"/>
      <family val="2"/>
    </font>
    <font>
      <vertAlign val="superscript"/>
      <sz val="10"/>
      <color indexed="8"/>
      <name val="Arial"/>
      <family val="2"/>
    </font>
    <font>
      <sz val="12"/>
      <color indexed="8"/>
      <name val="Arial"/>
      <family val="2"/>
    </font>
    <font>
      <b/>
      <sz val="12"/>
      <color indexed="8"/>
      <name val="Arial"/>
      <family val="2"/>
    </font>
    <font>
      <i/>
      <sz val="10"/>
      <name val="Arial"/>
      <family val="2"/>
    </font>
    <font>
      <b/>
      <u/>
      <sz val="12"/>
      <name val="Arial"/>
      <family val="2"/>
    </font>
    <font>
      <sz val="12"/>
      <name val="Arial"/>
      <family val="2"/>
    </font>
    <font>
      <vertAlign val="superscript"/>
      <sz val="10"/>
      <name val="Arial"/>
      <family val="2"/>
    </font>
    <font>
      <b/>
      <sz val="9"/>
      <name val="Arial"/>
      <family val="2"/>
    </font>
    <font>
      <b/>
      <sz val="9"/>
      <color indexed="8"/>
      <name val="Arial"/>
      <family val="2"/>
    </font>
    <font>
      <sz val="9"/>
      <color indexed="8"/>
      <name val="Arial"/>
      <family val="2"/>
    </font>
    <font>
      <sz val="9"/>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hair">
        <color auto="1"/>
      </bottom>
      <diagonal/>
    </border>
    <border>
      <left/>
      <right/>
      <top/>
      <bottom style="dashed">
        <color auto="1"/>
      </bottom>
      <diagonal/>
    </border>
    <border>
      <left/>
      <right/>
      <top/>
      <bottom style="thin">
        <color auto="1"/>
      </bottom>
      <diagonal/>
    </border>
    <border>
      <left/>
      <right/>
      <top style="hair">
        <color auto="1"/>
      </top>
      <bottom/>
      <diagonal/>
    </border>
  </borders>
  <cellStyleXfs count="40">
    <xf numFmtId="0" fontId="0" fillId="0" borderId="0"/>
    <xf numFmtId="0" fontId="2" fillId="0" borderId="0">
      <alignment horizontal="center" wrapText="1"/>
      <protection locked="0"/>
    </xf>
    <xf numFmtId="175" fontId="3" fillId="0" borderId="0" applyFill="0" applyBorder="0" applyAlignment="0"/>
    <xf numFmtId="43" fontId="1" fillId="0" borderId="0" applyFont="0" applyFill="0" applyBorder="0" applyAlignment="0" applyProtection="0"/>
    <xf numFmtId="7" fontId="1" fillId="0" borderId="0"/>
    <xf numFmtId="0" fontId="4" fillId="0" borderId="0" applyNumberFormat="0" applyAlignment="0">
      <alignment horizontal="left"/>
    </xf>
    <xf numFmtId="0" fontId="5" fillId="0" borderId="0" applyNumberFormat="0" applyAlignment="0"/>
    <xf numFmtId="176" fontId="3" fillId="0" borderId="0"/>
    <xf numFmtId="0" fontId="6" fillId="0" borderId="0" applyProtection="0"/>
    <xf numFmtId="177" fontId="3" fillId="0" borderId="0"/>
    <xf numFmtId="0" fontId="7" fillId="0" borderId="0" applyNumberFormat="0" applyAlignment="0">
      <alignment horizontal="left"/>
    </xf>
    <xf numFmtId="2" fontId="6" fillId="0" borderId="0" applyProtection="0"/>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11" fillId="0" borderId="0" applyProtection="0"/>
    <xf numFmtId="10" fontId="8" fillId="3" borderId="3" applyNumberFormat="0" applyBorder="0" applyAlignment="0" applyProtection="0"/>
    <xf numFmtId="172" fontId="1" fillId="4" borderId="0"/>
    <xf numFmtId="172" fontId="1" fillId="5" borderId="0"/>
    <xf numFmtId="171" fontId="1" fillId="0" borderId="0" applyFont="0" applyFill="0" applyBorder="0" applyAlignment="0" applyProtection="0"/>
    <xf numFmtId="178" fontId="1" fillId="0" borderId="0" applyFont="0" applyFill="0" applyBorder="0" applyAlignment="0" applyProtection="0"/>
    <xf numFmtId="179" fontId="3" fillId="0" borderId="0" applyFont="0" applyFill="0" applyBorder="0" applyAlignment="0" applyProtection="0"/>
    <xf numFmtId="170" fontId="1" fillId="0" borderId="0" applyFont="0" applyFill="0" applyBorder="0" applyAlignment="0" applyProtection="0"/>
    <xf numFmtId="180" fontId="11" fillId="0" borderId="0">
      <alignment horizontal="center"/>
    </xf>
    <xf numFmtId="181" fontId="12" fillId="0" borderId="0"/>
    <xf numFmtId="43" fontId="1" fillId="0" borderId="0" applyFont="0" applyFill="0" applyBorder="0" applyAlignment="0" applyProtection="0"/>
    <xf numFmtId="41" fontId="1" fillId="0" borderId="0" applyFont="0" applyFill="0" applyBorder="0" applyAlignment="0" applyProtection="0"/>
    <xf numFmtId="14" fontId="2"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182" fontId="13" fillId="0" borderId="0"/>
    <xf numFmtId="0" fontId="3" fillId="0" borderId="0" applyNumberFormat="0" applyFont="0" applyFill="0" applyBorder="0" applyAlignment="0" applyProtection="0">
      <alignment horizontal="left"/>
    </xf>
    <xf numFmtId="183" fontId="3" fillId="0" borderId="0" applyNumberFormat="0" applyFill="0" applyBorder="0" applyAlignment="0" applyProtection="0">
      <alignment horizontal="left"/>
    </xf>
    <xf numFmtId="0" fontId="14" fillId="0" borderId="0"/>
    <xf numFmtId="184" fontId="1" fillId="0" borderId="0" applyFont="0" applyFill="0" applyBorder="0" applyAlignment="0" applyProtection="0"/>
    <xf numFmtId="40" fontId="15" fillId="0" borderId="0" applyBorder="0">
      <alignment horizontal="right"/>
    </xf>
    <xf numFmtId="0" fontId="6" fillId="0" borderId="4" applyProtection="0"/>
    <xf numFmtId="0" fontId="17" fillId="0" borderId="0"/>
    <xf numFmtId="43" fontId="1" fillId="0" borderId="0" applyFont="0" applyFill="0" applyBorder="0" applyAlignment="0" applyProtection="0"/>
  </cellStyleXfs>
  <cellXfs count="326">
    <xf numFmtId="0" fontId="0" fillId="0" borderId="0" xfId="0"/>
    <xf numFmtId="0" fontId="0" fillId="6" borderId="0" xfId="0" applyFill="1"/>
    <xf numFmtId="0" fontId="16" fillId="6" borderId="0" xfId="0" applyFont="1" applyFill="1"/>
    <xf numFmtId="0" fontId="0" fillId="6" borderId="0" xfId="0" applyFill="1" applyBorder="1"/>
    <xf numFmtId="168" fontId="17" fillId="6" borderId="0" xfId="0" applyNumberFormat="1" applyFont="1" applyFill="1" applyBorder="1" applyAlignment="1">
      <alignment horizontal="center"/>
    </xf>
    <xf numFmtId="0" fontId="19" fillId="6" borderId="0" xfId="0" applyFont="1" applyFill="1" applyAlignment="1">
      <alignment horizontal="left"/>
    </xf>
    <xf numFmtId="0" fontId="16" fillId="6" borderId="0" xfId="0" applyFont="1" applyFill="1" applyBorder="1"/>
    <xf numFmtId="0" fontId="17" fillId="6" borderId="0" xfId="0" applyFont="1" applyFill="1" applyBorder="1" applyAlignment="1"/>
    <xf numFmtId="0" fontId="17" fillId="6" borderId="0" xfId="0" applyFont="1" applyFill="1" applyBorder="1" applyAlignment="1">
      <alignment horizontal="right"/>
    </xf>
    <xf numFmtId="0" fontId="16" fillId="6" borderId="0" xfId="0" applyFont="1" applyFill="1" applyBorder="1" applyAlignment="1"/>
    <xf numFmtId="0" fontId="17" fillId="6" borderId="0" xfId="0" applyFont="1" applyFill="1" applyBorder="1"/>
    <xf numFmtId="0" fontId="19" fillId="6" borderId="0" xfId="0" applyFont="1" applyFill="1" applyBorder="1" applyAlignment="1">
      <alignment horizontal="left"/>
    </xf>
    <xf numFmtId="0" fontId="0" fillId="6" borderId="0" xfId="0" applyFill="1" applyAlignment="1">
      <alignment horizontal="right"/>
    </xf>
    <xf numFmtId="168" fontId="17" fillId="6" borderId="0" xfId="0" applyNumberFormat="1" applyFont="1" applyFill="1" applyBorder="1" applyAlignment="1">
      <alignment horizontal="right"/>
    </xf>
    <xf numFmtId="168" fontId="16" fillId="6" borderId="0" xfId="0" applyNumberFormat="1" applyFont="1" applyFill="1" applyBorder="1" applyAlignment="1">
      <alignment horizontal="right"/>
    </xf>
    <xf numFmtId="169" fontId="17" fillId="6" borderId="0" xfId="29" applyNumberFormat="1" applyFont="1" applyFill="1" applyBorder="1" applyAlignment="1">
      <alignment horizontal="right"/>
    </xf>
    <xf numFmtId="167" fontId="17" fillId="6" borderId="0" xfId="0" applyNumberFormat="1" applyFont="1" applyFill="1" applyBorder="1" applyAlignment="1">
      <alignment horizontal="right"/>
    </xf>
    <xf numFmtId="164" fontId="17" fillId="6" borderId="0" xfId="0" applyNumberFormat="1" applyFont="1" applyFill="1" applyBorder="1" applyAlignment="1">
      <alignment horizontal="right"/>
    </xf>
    <xf numFmtId="0" fontId="0" fillId="6" borderId="0" xfId="0" applyFill="1" applyBorder="1" applyAlignment="1">
      <alignment horizontal="right"/>
    </xf>
    <xf numFmtId="174" fontId="22" fillId="6" borderId="0" xfId="0" applyNumberFormat="1" applyFont="1" applyFill="1" applyBorder="1" applyAlignment="1">
      <alignment horizontal="right"/>
    </xf>
    <xf numFmtId="174" fontId="23" fillId="6" borderId="0" xfId="0" applyNumberFormat="1" applyFont="1" applyFill="1" applyBorder="1" applyAlignment="1">
      <alignment horizontal="right"/>
    </xf>
    <xf numFmtId="174" fontId="20" fillId="6" borderId="0" xfId="0" applyNumberFormat="1" applyFont="1" applyFill="1" applyBorder="1" applyAlignment="1">
      <alignment horizontal="right"/>
    </xf>
    <xf numFmtId="0" fontId="17" fillId="6" borderId="0" xfId="0" applyFont="1" applyFill="1"/>
    <xf numFmtId="0" fontId="17" fillId="6" borderId="0" xfId="0" applyFont="1" applyFill="1" applyAlignment="1">
      <alignment horizontal="center"/>
    </xf>
    <xf numFmtId="0" fontId="17" fillId="6" borderId="0" xfId="0" applyFont="1" applyFill="1" applyAlignment="1">
      <alignment horizontal="right"/>
    </xf>
    <xf numFmtId="0" fontId="17" fillId="6" borderId="0" xfId="0" applyFont="1" applyFill="1" applyBorder="1" applyAlignment="1">
      <alignment horizontal="center"/>
    </xf>
    <xf numFmtId="0" fontId="25" fillId="6" borderId="0"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0" xfId="0" applyFont="1" applyFill="1" applyBorder="1" applyAlignment="1">
      <alignment horizontal="left" vertical="top"/>
    </xf>
    <xf numFmtId="0" fontId="22" fillId="6" borderId="0" xfId="0" quotePrefix="1" applyFont="1" applyFill="1" applyBorder="1" applyAlignment="1">
      <alignment horizontal="left" vertical="top" wrapText="1" indent="1"/>
    </xf>
    <xf numFmtId="0" fontId="21" fillId="6" borderId="0" xfId="0" applyFont="1" applyFill="1" applyBorder="1" applyAlignment="1">
      <alignment horizontal="right"/>
    </xf>
    <xf numFmtId="168" fontId="21" fillId="6" borderId="0" xfId="0" applyNumberFormat="1" applyFont="1" applyFill="1" applyBorder="1" applyAlignment="1">
      <alignment horizontal="right"/>
    </xf>
    <xf numFmtId="169" fontId="21" fillId="6" borderId="0" xfId="29" applyNumberFormat="1" applyFont="1" applyFill="1" applyBorder="1" applyAlignment="1">
      <alignment horizontal="right"/>
    </xf>
    <xf numFmtId="167" fontId="21" fillId="6" borderId="0" xfId="0" applyNumberFormat="1" applyFont="1" applyFill="1" applyBorder="1" applyAlignment="1">
      <alignment horizontal="right"/>
    </xf>
    <xf numFmtId="164" fontId="21" fillId="6" borderId="0" xfId="0" applyNumberFormat="1" applyFont="1" applyFill="1" applyBorder="1" applyAlignment="1">
      <alignment horizontal="right"/>
    </xf>
    <xf numFmtId="9" fontId="21" fillId="6" borderId="0" xfId="29" applyFont="1" applyFill="1" applyBorder="1" applyAlignment="1">
      <alignment horizontal="right"/>
    </xf>
    <xf numFmtId="0" fontId="21" fillId="6" borderId="0" xfId="0" applyFont="1" applyFill="1" applyAlignment="1">
      <alignment horizontal="right"/>
    </xf>
    <xf numFmtId="168" fontId="17" fillId="6" borderId="0" xfId="0" applyNumberFormat="1" applyFont="1" applyFill="1" applyBorder="1"/>
    <xf numFmtId="0" fontId="17" fillId="6" borderId="0" xfId="0" applyFont="1" applyFill="1" applyAlignment="1"/>
    <xf numFmtId="0" fontId="20" fillId="6" borderId="0" xfId="0" applyFont="1" applyFill="1" applyBorder="1"/>
    <xf numFmtId="0" fontId="20" fillId="6" borderId="0" xfId="0" applyFont="1" applyFill="1"/>
    <xf numFmtId="168" fontId="20" fillId="6" borderId="0" xfId="0" applyNumberFormat="1" applyFont="1" applyFill="1" applyBorder="1"/>
    <xf numFmtId="174" fontId="16" fillId="6" borderId="0" xfId="0" applyNumberFormat="1" applyFont="1" applyFill="1" applyBorder="1"/>
    <xf numFmtId="174" fontId="21" fillId="6" borderId="0" xfId="0" applyNumberFormat="1" applyFont="1" applyFill="1" applyBorder="1"/>
    <xf numFmtId="174" fontId="17" fillId="6" borderId="0" xfId="0" applyNumberFormat="1" applyFont="1" applyFill="1" applyBorder="1"/>
    <xf numFmtId="174" fontId="20" fillId="6" borderId="0" xfId="0" applyNumberFormat="1" applyFont="1" applyFill="1" applyBorder="1"/>
    <xf numFmtId="0" fontId="16" fillId="6" borderId="0" xfId="0" applyFont="1" applyFill="1" applyAlignment="1"/>
    <xf numFmtId="174" fontId="16" fillId="6" borderId="5" xfId="0" applyNumberFormat="1" applyFont="1" applyFill="1" applyBorder="1"/>
    <xf numFmtId="174" fontId="21" fillId="6" borderId="5" xfId="0" applyNumberFormat="1" applyFont="1" applyFill="1" applyBorder="1"/>
    <xf numFmtId="173" fontId="17" fillId="6" borderId="0" xfId="0" applyNumberFormat="1" applyFont="1" applyFill="1" applyBorder="1"/>
    <xf numFmtId="173" fontId="20" fillId="6" borderId="0" xfId="0" applyNumberFormat="1" applyFont="1" applyFill="1" applyBorder="1"/>
    <xf numFmtId="0" fontId="27" fillId="6" borderId="0" xfId="0" applyFont="1" applyFill="1" applyAlignment="1"/>
    <xf numFmtId="173" fontId="16" fillId="6" borderId="0" xfId="0" applyNumberFormat="1" applyFont="1" applyFill="1" applyBorder="1"/>
    <xf numFmtId="173" fontId="21" fillId="6" borderId="0" xfId="0" applyNumberFormat="1" applyFont="1" applyFill="1" applyBorder="1"/>
    <xf numFmtId="0" fontId="17" fillId="6" borderId="0" xfId="0" applyFont="1" applyFill="1" applyBorder="1" applyAlignment="1">
      <alignment horizontal="left" indent="1"/>
    </xf>
    <xf numFmtId="174" fontId="0" fillId="6" borderId="0" xfId="0" applyNumberFormat="1" applyFill="1" applyBorder="1"/>
    <xf numFmtId="174" fontId="20" fillId="6" borderId="0" xfId="0" applyNumberFormat="1" applyFont="1" applyFill="1"/>
    <xf numFmtId="174" fontId="0" fillId="6" borderId="0" xfId="0" applyNumberFormat="1" applyFill="1"/>
    <xf numFmtId="174" fontId="0" fillId="6" borderId="5" xfId="0" applyNumberFormat="1" applyFill="1" applyBorder="1"/>
    <xf numFmtId="174" fontId="20" fillId="6" borderId="5" xfId="0" applyNumberFormat="1" applyFont="1" applyFill="1" applyBorder="1"/>
    <xf numFmtId="174" fontId="16" fillId="6" borderId="2" xfId="0" applyNumberFormat="1" applyFont="1" applyFill="1" applyBorder="1"/>
    <xf numFmtId="174" fontId="21" fillId="6" borderId="2" xfId="0" applyNumberFormat="1" applyFont="1" applyFill="1" applyBorder="1"/>
    <xf numFmtId="174" fontId="22" fillId="6" borderId="0" xfId="0" applyNumberFormat="1" applyFont="1" applyFill="1"/>
    <xf numFmtId="174" fontId="21" fillId="6" borderId="0" xfId="0" applyNumberFormat="1" applyFont="1" applyFill="1"/>
    <xf numFmtId="174" fontId="16" fillId="6" borderId="0" xfId="0" applyNumberFormat="1" applyFont="1" applyFill="1"/>
    <xf numFmtId="174" fontId="16" fillId="6" borderId="4" xfId="0" applyNumberFormat="1" applyFont="1" applyFill="1" applyBorder="1"/>
    <xf numFmtId="174" fontId="21" fillId="6" borderId="4" xfId="0" applyNumberFormat="1" applyFont="1" applyFill="1" applyBorder="1"/>
    <xf numFmtId="174" fontId="21" fillId="6" borderId="0" xfId="0" applyNumberFormat="1" applyFont="1" applyFill="1" applyBorder="1" applyAlignment="1">
      <alignment horizontal="right"/>
    </xf>
    <xf numFmtId="165" fontId="23" fillId="6" borderId="0" xfId="0" applyNumberFormat="1" applyFont="1" applyFill="1" applyBorder="1" applyAlignment="1">
      <alignment horizontal="right"/>
    </xf>
    <xf numFmtId="164" fontId="17" fillId="6" borderId="0" xfId="0" applyNumberFormat="1" applyFont="1" applyFill="1" applyAlignment="1">
      <alignment horizontal="right"/>
    </xf>
    <xf numFmtId="168" fontId="20" fillId="7" borderId="0" xfId="0" applyNumberFormat="1" applyFont="1" applyFill="1" applyBorder="1"/>
    <xf numFmtId="174" fontId="21" fillId="7" borderId="0" xfId="0" applyNumberFormat="1" applyFont="1" applyFill="1" applyBorder="1"/>
    <xf numFmtId="174" fontId="20" fillId="7" borderId="0" xfId="0" applyNumberFormat="1" applyFont="1" applyFill="1" applyBorder="1"/>
    <xf numFmtId="173" fontId="20" fillId="7" borderId="0" xfId="0" applyNumberFormat="1" applyFont="1" applyFill="1" applyBorder="1"/>
    <xf numFmtId="174" fontId="21" fillId="7" borderId="5" xfId="0" applyNumberFormat="1" applyFont="1" applyFill="1" applyBorder="1"/>
    <xf numFmtId="173" fontId="21" fillId="7" borderId="0" xfId="0" applyNumberFormat="1" applyFont="1" applyFill="1" applyBorder="1"/>
    <xf numFmtId="0" fontId="20" fillId="7" borderId="0" xfId="0" applyFont="1" applyFill="1" applyBorder="1"/>
    <xf numFmtId="0" fontId="20" fillId="7" borderId="0" xfId="0" applyFont="1" applyFill="1"/>
    <xf numFmtId="174" fontId="20" fillId="7" borderId="0" xfId="0" applyNumberFormat="1" applyFont="1" applyFill="1"/>
    <xf numFmtId="174" fontId="20" fillId="7" borderId="5" xfId="0" applyNumberFormat="1" applyFont="1" applyFill="1" applyBorder="1"/>
    <xf numFmtId="174" fontId="21" fillId="7" borderId="2" xfId="0" applyNumberFormat="1" applyFont="1" applyFill="1" applyBorder="1"/>
    <xf numFmtId="174" fontId="21" fillId="7" borderId="0" xfId="0" applyNumberFormat="1" applyFont="1" applyFill="1"/>
    <xf numFmtId="174" fontId="21" fillId="7" borderId="4" xfId="0" applyNumberFormat="1" applyFont="1" applyFill="1" applyBorder="1"/>
    <xf numFmtId="174" fontId="20" fillId="7" borderId="0" xfId="0" applyNumberFormat="1" applyFont="1" applyFill="1" applyBorder="1" applyAlignment="1">
      <alignment horizontal="right"/>
    </xf>
    <xf numFmtId="174" fontId="21" fillId="7" borderId="0" xfId="0" applyNumberFormat="1" applyFont="1" applyFill="1" applyBorder="1" applyAlignment="1">
      <alignment horizontal="right"/>
    </xf>
    <xf numFmtId="0" fontId="17" fillId="8" borderId="0" xfId="0" applyFont="1" applyFill="1" applyBorder="1" applyAlignment="1">
      <alignment horizontal="center"/>
    </xf>
    <xf numFmtId="0" fontId="17" fillId="9" borderId="0" xfId="0" applyFont="1" applyFill="1" applyBorder="1"/>
    <xf numFmtId="0" fontId="17" fillId="9" borderId="0" xfId="0" applyFont="1" applyFill="1" applyBorder="1" applyAlignment="1">
      <alignment horizontal="center"/>
    </xf>
    <xf numFmtId="0" fontId="16" fillId="9" borderId="0" xfId="0" applyFont="1" applyFill="1" applyBorder="1" applyAlignment="1">
      <alignment horizontal="right"/>
    </xf>
    <xf numFmtId="0" fontId="21" fillId="9" borderId="0" xfId="0" applyFont="1" applyFill="1" applyBorder="1" applyAlignment="1">
      <alignment horizontal="right"/>
    </xf>
    <xf numFmtId="0" fontId="16" fillId="9" borderId="0" xfId="0" applyFont="1" applyFill="1" applyBorder="1"/>
    <xf numFmtId="0" fontId="22" fillId="8" borderId="0" xfId="0" applyFont="1" applyFill="1" applyBorder="1" applyAlignment="1">
      <alignment horizontal="left" vertical="top" wrapText="1"/>
    </xf>
    <xf numFmtId="168" fontId="17" fillId="8" borderId="0" xfId="0" applyNumberFormat="1" applyFont="1" applyFill="1" applyBorder="1" applyAlignment="1">
      <alignment horizontal="right"/>
    </xf>
    <xf numFmtId="168" fontId="21" fillId="8" borderId="0" xfId="0" applyNumberFormat="1" applyFont="1" applyFill="1" applyBorder="1" applyAlignment="1">
      <alignment horizontal="right"/>
    </xf>
    <xf numFmtId="0" fontId="22" fillId="8" borderId="0" xfId="0" quotePrefix="1" applyFont="1" applyFill="1" applyBorder="1" applyAlignment="1">
      <alignment horizontal="left" vertical="top" wrapText="1"/>
    </xf>
    <xf numFmtId="169" fontId="17" fillId="9" borderId="0" xfId="29" applyNumberFormat="1" applyFont="1" applyFill="1" applyBorder="1" applyAlignment="1">
      <alignment horizontal="right"/>
    </xf>
    <xf numFmtId="167" fontId="17" fillId="9" borderId="0" xfId="0" applyNumberFormat="1" applyFont="1" applyFill="1" applyBorder="1" applyAlignment="1">
      <alignment horizontal="right"/>
    </xf>
    <xf numFmtId="167" fontId="17" fillId="8" borderId="0" xfId="0" applyNumberFormat="1" applyFont="1" applyFill="1" applyBorder="1" applyAlignment="1">
      <alignment horizontal="right"/>
    </xf>
    <xf numFmtId="167" fontId="21" fillId="8" borderId="0" xfId="0" applyNumberFormat="1" applyFont="1" applyFill="1" applyBorder="1" applyAlignment="1">
      <alignment horizontal="right"/>
    </xf>
    <xf numFmtId="0" fontId="28" fillId="9" borderId="0" xfId="0" applyFont="1" applyFill="1" applyBorder="1"/>
    <xf numFmtId="0" fontId="17" fillId="9" borderId="0" xfId="0" applyFont="1" applyFill="1" applyBorder="1" applyAlignment="1">
      <alignment horizontal="right"/>
    </xf>
    <xf numFmtId="0" fontId="28" fillId="9" borderId="0" xfId="0" applyFont="1" applyFill="1"/>
    <xf numFmtId="0" fontId="17" fillId="9" borderId="0" xfId="0" applyFont="1" applyFill="1" applyAlignment="1">
      <alignment horizontal="center"/>
    </xf>
    <xf numFmtId="0" fontId="17" fillId="9" borderId="0" xfId="0" applyFont="1" applyFill="1" applyAlignment="1">
      <alignment horizontal="right"/>
    </xf>
    <xf numFmtId="0" fontId="17" fillId="9" borderId="0" xfId="0" applyFont="1" applyFill="1"/>
    <xf numFmtId="0" fontId="16" fillId="9" borderId="0" xfId="0" applyFont="1" applyFill="1"/>
    <xf numFmtId="0" fontId="29" fillId="9" borderId="0" xfId="0" applyFont="1" applyFill="1" applyBorder="1"/>
    <xf numFmtId="0" fontId="16" fillId="9" borderId="0" xfId="0" quotePrefix="1" applyFont="1" applyFill="1" applyBorder="1" applyAlignment="1">
      <alignment horizontal="right"/>
    </xf>
    <xf numFmtId="0" fontId="21" fillId="9" borderId="0" xfId="0" quotePrefix="1" applyFont="1" applyFill="1" applyBorder="1" applyAlignment="1">
      <alignment horizontal="right"/>
    </xf>
    <xf numFmtId="0" fontId="0" fillId="9" borderId="0" xfId="0" applyFill="1"/>
    <xf numFmtId="0" fontId="0" fillId="9" borderId="0" xfId="0" applyFill="1" applyBorder="1"/>
    <xf numFmtId="0" fontId="17" fillId="6" borderId="0" xfId="0" quotePrefix="1" applyFont="1" applyFill="1"/>
    <xf numFmtId="0" fontId="0" fillId="9" borderId="0" xfId="0" applyFill="1" applyAlignment="1">
      <alignment horizontal="right"/>
    </xf>
    <xf numFmtId="0" fontId="21" fillId="9" borderId="0" xfId="0" applyFont="1" applyFill="1" applyAlignment="1">
      <alignment horizontal="right"/>
    </xf>
    <xf numFmtId="17" fontId="16" fillId="9" borderId="0" xfId="0" applyNumberFormat="1" applyFont="1" applyFill="1" applyAlignment="1">
      <alignment horizontal="right"/>
    </xf>
    <xf numFmtId="17" fontId="21" fillId="9" borderId="0" xfId="0" applyNumberFormat="1" applyFont="1" applyFill="1" applyAlignment="1">
      <alignment horizontal="right"/>
    </xf>
    <xf numFmtId="0" fontId="18" fillId="9" borderId="0" xfId="0" applyFont="1" applyFill="1"/>
    <xf numFmtId="0" fontId="0" fillId="9" borderId="0" xfId="0" applyFill="1" applyBorder="1" applyAlignment="1">
      <alignment horizontal="right"/>
    </xf>
    <xf numFmtId="0" fontId="16" fillId="9" borderId="0" xfId="0" quotePrefix="1" applyFont="1" applyFill="1" applyBorder="1" applyAlignment="1"/>
    <xf numFmtId="1" fontId="16" fillId="9" borderId="0" xfId="3" quotePrefix="1" applyNumberFormat="1" applyFont="1" applyFill="1" applyBorder="1" applyAlignment="1">
      <alignment horizontal="right"/>
    </xf>
    <xf numFmtId="1" fontId="21" fillId="9" borderId="0" xfId="3" quotePrefix="1" applyNumberFormat="1" applyFont="1" applyFill="1" applyBorder="1" applyAlignment="1">
      <alignment horizontal="right"/>
    </xf>
    <xf numFmtId="0" fontId="16" fillId="9" borderId="0" xfId="0" quotePrefix="1" applyFont="1" applyFill="1" applyBorder="1" applyAlignment="1">
      <alignment horizontal="center"/>
    </xf>
    <xf numFmtId="0" fontId="17" fillId="9" borderId="0" xfId="0" applyFont="1" applyFill="1" applyAlignment="1"/>
    <xf numFmtId="1" fontId="21" fillId="9" borderId="0" xfId="0" applyNumberFormat="1" applyFont="1" applyFill="1" applyBorder="1" applyAlignment="1">
      <alignment horizontal="center"/>
    </xf>
    <xf numFmtId="1" fontId="16" fillId="9" borderId="0" xfId="0" applyNumberFormat="1" applyFont="1" applyFill="1" applyBorder="1" applyAlignment="1">
      <alignment horizontal="center"/>
    </xf>
    <xf numFmtId="0" fontId="20" fillId="9" borderId="0" xfId="0" applyFont="1" applyFill="1" applyBorder="1"/>
    <xf numFmtId="0" fontId="20" fillId="9" borderId="0" xfId="0" applyFont="1" applyFill="1"/>
    <xf numFmtId="0" fontId="21" fillId="9" borderId="0" xfId="0" applyFont="1" applyFill="1" applyBorder="1" applyAlignment="1">
      <alignment horizontal="center"/>
    </xf>
    <xf numFmtId="0" fontId="16" fillId="9" borderId="0" xfId="0" applyFont="1" applyFill="1" applyBorder="1" applyAlignment="1">
      <alignment horizontal="center"/>
    </xf>
    <xf numFmtId="17" fontId="16" fillId="9" borderId="0" xfId="0" applyNumberFormat="1" applyFont="1" applyFill="1" applyBorder="1" applyAlignment="1">
      <alignment horizontal="left"/>
    </xf>
    <xf numFmtId="174" fontId="16" fillId="9" borderId="0" xfId="0" applyNumberFormat="1" applyFont="1" applyFill="1" applyBorder="1"/>
    <xf numFmtId="174" fontId="21" fillId="9" borderId="0" xfId="0" applyNumberFormat="1" applyFont="1" applyFill="1" applyBorder="1"/>
    <xf numFmtId="174" fontId="17" fillId="9" borderId="0" xfId="0" applyNumberFormat="1" applyFont="1" applyFill="1" applyBorder="1"/>
    <xf numFmtId="174" fontId="20" fillId="9" borderId="0" xfId="0" applyNumberFormat="1" applyFont="1" applyFill="1" applyBorder="1"/>
    <xf numFmtId="173" fontId="17" fillId="9" borderId="0" xfId="0" applyNumberFormat="1" applyFont="1" applyFill="1" applyBorder="1"/>
    <xf numFmtId="173" fontId="20" fillId="9" borderId="0" xfId="0" applyNumberFormat="1" applyFont="1" applyFill="1" applyBorder="1"/>
    <xf numFmtId="168" fontId="17" fillId="9" borderId="0" xfId="0" applyNumberFormat="1" applyFont="1" applyFill="1" applyBorder="1"/>
    <xf numFmtId="168" fontId="20" fillId="9" borderId="0" xfId="0" applyNumberFormat="1" applyFont="1" applyFill="1" applyBorder="1"/>
    <xf numFmtId="17" fontId="28" fillId="9" borderId="0" xfId="0" applyNumberFormat="1" applyFont="1" applyFill="1" applyBorder="1" applyAlignment="1">
      <alignment horizontal="left"/>
    </xf>
    <xf numFmtId="0" fontId="16" fillId="9" borderId="0" xfId="0" applyFont="1" applyFill="1" applyBorder="1" applyAlignment="1">
      <alignment horizontal="left"/>
    </xf>
    <xf numFmtId="0" fontId="16" fillId="9" borderId="0" xfId="0" applyFont="1" applyFill="1" applyBorder="1" applyAlignment="1"/>
    <xf numFmtId="168" fontId="17" fillId="6" borderId="0" xfId="0" applyNumberFormat="1" applyFont="1" applyFill="1" applyBorder="1" applyAlignment="1">
      <alignment horizontal="right" vertical="center"/>
    </xf>
    <xf numFmtId="168" fontId="21" fillId="6" borderId="0" xfId="0" applyNumberFormat="1" applyFont="1" applyFill="1" applyBorder="1" applyAlignment="1">
      <alignment horizontal="right" vertical="center"/>
    </xf>
    <xf numFmtId="0" fontId="17" fillId="6" borderId="0" xfId="0" applyFont="1" applyFill="1" applyBorder="1" applyAlignment="1">
      <alignment horizontal="left" vertical="center"/>
    </xf>
    <xf numFmtId="168" fontId="17" fillId="6" borderId="7" xfId="0" applyNumberFormat="1" applyFont="1" applyFill="1" applyBorder="1" applyAlignment="1">
      <alignment horizontal="right" vertical="center"/>
    </xf>
    <xf numFmtId="168" fontId="21" fillId="6" borderId="7" xfId="0" applyNumberFormat="1" applyFont="1" applyFill="1" applyBorder="1" applyAlignment="1">
      <alignment horizontal="right" vertical="center"/>
    </xf>
    <xf numFmtId="168" fontId="16" fillId="6" borderId="0" xfId="0" applyNumberFormat="1" applyFont="1" applyFill="1" applyBorder="1" applyAlignment="1">
      <alignment horizontal="right" vertical="center"/>
    </xf>
    <xf numFmtId="168" fontId="17" fillId="6" borderId="8" xfId="0" applyNumberFormat="1" applyFont="1" applyFill="1" applyBorder="1" applyAlignment="1">
      <alignment horizontal="right" vertical="center"/>
    </xf>
    <xf numFmtId="168" fontId="21" fillId="6" borderId="8" xfId="0" applyNumberFormat="1" applyFont="1" applyFill="1" applyBorder="1" applyAlignment="1">
      <alignment horizontal="right" vertical="center"/>
    </xf>
    <xf numFmtId="0" fontId="26" fillId="6" borderId="0" xfId="0" applyFont="1" applyFill="1" applyBorder="1" applyAlignment="1">
      <alignment horizontal="left" vertical="center" wrapText="1"/>
    </xf>
    <xf numFmtId="168" fontId="16" fillId="6" borderId="4" xfId="0" applyNumberFormat="1" applyFont="1" applyFill="1" applyBorder="1" applyAlignment="1">
      <alignment horizontal="right" vertical="center"/>
    </xf>
    <xf numFmtId="168" fontId="21" fillId="6" borderId="4" xfId="0" applyNumberFormat="1" applyFont="1" applyFill="1" applyBorder="1" applyAlignment="1">
      <alignment horizontal="right" vertical="center"/>
    </xf>
    <xf numFmtId="185" fontId="17" fillId="6" borderId="0" xfId="0" applyNumberFormat="1" applyFont="1" applyFill="1" applyBorder="1" applyAlignment="1">
      <alignment horizontal="right" vertical="center"/>
    </xf>
    <xf numFmtId="185" fontId="21" fillId="6" borderId="0" xfId="0" applyNumberFormat="1" applyFont="1" applyFill="1" applyBorder="1" applyAlignment="1">
      <alignment horizontal="right" vertical="center"/>
    </xf>
    <xf numFmtId="0" fontId="17" fillId="6" borderId="0" xfId="0" applyFont="1" applyFill="1" applyBorder="1" applyAlignment="1">
      <alignment vertical="center"/>
    </xf>
    <xf numFmtId="0" fontId="28" fillId="9" borderId="0" xfId="0" applyFont="1" applyFill="1" applyBorder="1" applyAlignment="1">
      <alignment vertical="center"/>
    </xf>
    <xf numFmtId="0" fontId="17" fillId="9" borderId="0" xfId="0" applyFont="1" applyFill="1" applyBorder="1" applyAlignment="1">
      <alignment horizontal="right" vertical="center"/>
    </xf>
    <xf numFmtId="0" fontId="21" fillId="9" borderId="0" xfId="0" applyFont="1" applyFill="1" applyBorder="1" applyAlignment="1">
      <alignment horizontal="right" vertical="center"/>
    </xf>
    <xf numFmtId="0" fontId="17" fillId="9" borderId="0" xfId="0" applyFont="1" applyFill="1" applyBorder="1" applyAlignment="1">
      <alignment vertical="center"/>
    </xf>
    <xf numFmtId="0" fontId="16" fillId="9" borderId="0" xfId="0" applyFont="1" applyFill="1" applyBorder="1" applyAlignment="1">
      <alignment horizontal="right" vertical="center"/>
    </xf>
    <xf numFmtId="0" fontId="16" fillId="9" borderId="0" xfId="0" applyFont="1" applyFill="1" applyBorder="1" applyAlignment="1">
      <alignment vertical="center"/>
    </xf>
    <xf numFmtId="9" fontId="17" fillId="6" borderId="0" xfId="29" applyFont="1" applyFill="1" applyBorder="1" applyAlignment="1">
      <alignment horizontal="right" vertical="center"/>
    </xf>
    <xf numFmtId="9" fontId="21" fillId="6" borderId="0" xfId="29" applyFont="1" applyFill="1" applyBorder="1" applyAlignment="1">
      <alignment horizontal="right" vertical="center"/>
    </xf>
    <xf numFmtId="9" fontId="16" fillId="6" borderId="0" xfId="29" applyFont="1" applyFill="1" applyBorder="1" applyAlignment="1">
      <alignment horizontal="right" vertical="center"/>
    </xf>
    <xf numFmtId="0" fontId="17" fillId="6" borderId="0" xfId="0" applyFont="1" applyFill="1" applyBorder="1" applyAlignment="1">
      <alignment horizontal="right" vertical="center"/>
    </xf>
    <xf numFmtId="0" fontId="21" fillId="6" borderId="0" xfId="0" applyFont="1" applyFill="1" applyBorder="1" applyAlignment="1">
      <alignment horizontal="right" vertical="center"/>
    </xf>
    <xf numFmtId="0" fontId="16" fillId="9" borderId="0" xfId="0" quotePrefix="1" applyFont="1" applyFill="1" applyBorder="1" applyAlignment="1">
      <alignment horizontal="right" vertical="center"/>
    </xf>
    <xf numFmtId="0" fontId="21" fillId="9" borderId="0" xfId="0" quotePrefix="1" applyFont="1" applyFill="1" applyBorder="1" applyAlignment="1">
      <alignment horizontal="right" vertical="center"/>
    </xf>
    <xf numFmtId="169" fontId="17" fillId="6" borderId="0" xfId="29" applyNumberFormat="1" applyFont="1" applyFill="1" applyBorder="1" applyAlignment="1">
      <alignment horizontal="right" vertical="center"/>
    </xf>
    <xf numFmtId="169" fontId="21" fillId="6" borderId="0" xfId="29" applyNumberFormat="1" applyFont="1" applyFill="1" applyBorder="1" applyAlignment="1">
      <alignment horizontal="right" vertical="center"/>
    </xf>
    <xf numFmtId="169" fontId="17" fillId="6" borderId="0" xfId="29" applyNumberFormat="1" applyFont="1" applyFill="1" applyBorder="1" applyAlignment="1">
      <alignment vertical="center"/>
    </xf>
    <xf numFmtId="169" fontId="16" fillId="6" borderId="0" xfId="29" applyNumberFormat="1" applyFont="1" applyFill="1" applyBorder="1" applyAlignment="1">
      <alignment horizontal="right" vertical="center"/>
    </xf>
    <xf numFmtId="169" fontId="16" fillId="6" borderId="0" xfId="29" applyNumberFormat="1" applyFont="1" applyFill="1" applyBorder="1" applyAlignment="1">
      <alignment vertical="center"/>
    </xf>
    <xf numFmtId="0" fontId="16" fillId="6" borderId="0" xfId="0" applyFont="1" applyFill="1" applyBorder="1" applyAlignment="1">
      <alignment vertical="center"/>
    </xf>
    <xf numFmtId="0" fontId="17" fillId="6" borderId="0" xfId="0" applyFont="1" applyFill="1" applyAlignment="1">
      <alignment vertical="center"/>
    </xf>
    <xf numFmtId="168" fontId="16" fillId="6" borderId="2" xfId="0" applyNumberFormat="1" applyFont="1" applyFill="1" applyBorder="1" applyAlignment="1">
      <alignment horizontal="right" vertical="center"/>
    </xf>
    <xf numFmtId="168" fontId="21" fillId="6" borderId="2" xfId="0" applyNumberFormat="1" applyFont="1" applyFill="1" applyBorder="1" applyAlignment="1">
      <alignment horizontal="right" vertical="center"/>
    </xf>
    <xf numFmtId="0" fontId="18" fillId="6" borderId="0" xfId="0" applyFont="1" applyFill="1" applyBorder="1" applyAlignment="1">
      <alignment vertical="center"/>
    </xf>
    <xf numFmtId="166" fontId="1" fillId="6" borderId="0" xfId="3" applyNumberFormat="1" applyFill="1" applyBorder="1" applyAlignment="1">
      <alignment horizontal="right" vertical="center"/>
    </xf>
    <xf numFmtId="166" fontId="21" fillId="6" borderId="0" xfId="3" applyNumberFormat="1" applyFont="1" applyFill="1" applyBorder="1" applyAlignment="1">
      <alignment horizontal="right" vertical="center"/>
    </xf>
    <xf numFmtId="0" fontId="0" fillId="6" borderId="0" xfId="0" applyFill="1" applyAlignment="1">
      <alignment vertical="center"/>
    </xf>
    <xf numFmtId="166" fontId="16" fillId="6" borderId="0" xfId="3" applyNumberFormat="1" applyFont="1" applyFill="1" applyBorder="1" applyAlignment="1">
      <alignment horizontal="right" vertical="center"/>
    </xf>
    <xf numFmtId="0" fontId="0" fillId="6" borderId="0" xfId="0" quotePrefix="1" applyFill="1" applyBorder="1" applyAlignment="1">
      <alignment vertical="center"/>
    </xf>
    <xf numFmtId="166" fontId="1" fillId="9" borderId="0" xfId="3" applyNumberFormat="1" applyFill="1" applyBorder="1" applyAlignment="1">
      <alignment horizontal="right" vertical="center"/>
    </xf>
    <xf numFmtId="166" fontId="21" fillId="9" borderId="0" xfId="3" applyNumberFormat="1" applyFont="1" applyFill="1" applyBorder="1" applyAlignment="1">
      <alignment horizontal="right" vertical="center"/>
    </xf>
    <xf numFmtId="0" fontId="22" fillId="6" borderId="0" xfId="0" quotePrefix="1" applyFont="1" applyFill="1" applyBorder="1" applyAlignment="1">
      <alignment horizontal="left" vertical="center" wrapText="1"/>
    </xf>
    <xf numFmtId="166" fontId="1" fillId="6" borderId="9" xfId="3" applyNumberFormat="1" applyFill="1" applyBorder="1" applyAlignment="1">
      <alignment horizontal="right" vertical="center"/>
    </xf>
    <xf numFmtId="166" fontId="21" fillId="6" borderId="9" xfId="3" applyNumberFormat="1" applyFont="1" applyFill="1" applyBorder="1" applyAlignment="1">
      <alignment horizontal="right" vertical="center"/>
    </xf>
    <xf numFmtId="166" fontId="16" fillId="6" borderId="9" xfId="3" applyNumberFormat="1" applyFont="1" applyFill="1" applyBorder="1" applyAlignment="1">
      <alignment horizontal="right" vertical="center"/>
    </xf>
    <xf numFmtId="0" fontId="0" fillId="6" borderId="0" xfId="0" applyFill="1" applyBorder="1" applyAlignment="1">
      <alignment vertical="center"/>
    </xf>
    <xf numFmtId="0" fontId="18" fillId="6" borderId="0" xfId="0" applyFont="1" applyFill="1" applyBorder="1" applyAlignment="1">
      <alignment vertical="center" wrapText="1"/>
    </xf>
    <xf numFmtId="166" fontId="17" fillId="6" borderId="0" xfId="3" applyNumberFormat="1" applyFont="1" applyFill="1" applyBorder="1" applyAlignment="1">
      <alignment horizontal="right" vertical="center"/>
    </xf>
    <xf numFmtId="166" fontId="16" fillId="6" borderId="4" xfId="3" applyNumberFormat="1" applyFont="1" applyFill="1" applyBorder="1" applyAlignment="1">
      <alignment horizontal="right" vertical="center"/>
    </xf>
    <xf numFmtId="166" fontId="21" fillId="6" borderId="4" xfId="3" applyNumberFormat="1" applyFont="1" applyFill="1" applyBorder="1" applyAlignment="1">
      <alignment horizontal="right" vertical="center"/>
    </xf>
    <xf numFmtId="0" fontId="23" fillId="6" borderId="0" xfId="0" applyFont="1" applyFill="1" applyBorder="1" applyAlignment="1">
      <alignment horizontal="left" vertical="center"/>
    </xf>
    <xf numFmtId="0" fontId="22" fillId="6" borderId="0" xfId="0" quotePrefix="1" applyFont="1" applyFill="1" applyBorder="1" applyAlignment="1">
      <alignment horizontal="left" vertical="center"/>
    </xf>
    <xf numFmtId="0" fontId="23" fillId="6" borderId="0" xfId="0" quotePrefix="1" applyFont="1" applyFill="1" applyBorder="1" applyAlignment="1">
      <alignment horizontal="left" vertical="center"/>
    </xf>
    <xf numFmtId="168" fontId="16" fillId="6" borderId="9" xfId="0" applyNumberFormat="1" applyFont="1" applyFill="1" applyBorder="1" applyAlignment="1">
      <alignment horizontal="right" vertical="center"/>
    </xf>
    <xf numFmtId="168" fontId="21" fillId="6" borderId="9" xfId="0" applyNumberFormat="1" applyFont="1" applyFill="1" applyBorder="1" applyAlignment="1">
      <alignment horizontal="right" vertical="center"/>
    </xf>
    <xf numFmtId="9" fontId="16" fillId="6" borderId="9" xfId="29" applyFont="1" applyFill="1" applyBorder="1" applyAlignment="1">
      <alignment horizontal="right" vertical="center"/>
    </xf>
    <xf numFmtId="9" fontId="21" fillId="6" borderId="9" xfId="29" applyFont="1" applyFill="1" applyBorder="1" applyAlignment="1">
      <alignment horizontal="right" vertical="center"/>
    </xf>
    <xf numFmtId="0" fontId="0" fillId="6" borderId="9" xfId="0" applyFill="1" applyBorder="1"/>
    <xf numFmtId="0" fontId="0" fillId="6" borderId="9" xfId="0" applyFill="1" applyBorder="1" applyAlignment="1">
      <alignment horizontal="right"/>
    </xf>
    <xf numFmtId="0" fontId="21" fillId="6" borderId="9" xfId="0" applyFont="1" applyFill="1" applyBorder="1" applyAlignment="1">
      <alignment horizontal="right"/>
    </xf>
    <xf numFmtId="168" fontId="17" fillId="9" borderId="0" xfId="0" applyNumberFormat="1" applyFont="1" applyFill="1" applyBorder="1" applyAlignment="1">
      <alignment horizontal="right" vertical="center"/>
    </xf>
    <xf numFmtId="9" fontId="17" fillId="9" borderId="8" xfId="29" applyFont="1" applyFill="1" applyBorder="1" applyAlignment="1">
      <alignment horizontal="right" vertical="center"/>
    </xf>
    <xf numFmtId="9" fontId="21" fillId="9" borderId="8" xfId="29" applyFont="1" applyFill="1" applyBorder="1" applyAlignment="1">
      <alignment horizontal="right" vertical="center"/>
    </xf>
    <xf numFmtId="0" fontId="16" fillId="6" borderId="0" xfId="0" applyFont="1" applyFill="1" applyBorder="1" applyAlignment="1">
      <alignment horizontal="left" vertical="center"/>
    </xf>
    <xf numFmtId="0" fontId="26" fillId="6" borderId="0" xfId="0" applyFont="1" applyFill="1" applyBorder="1" applyAlignment="1">
      <alignment horizontal="left" vertical="center"/>
    </xf>
    <xf numFmtId="0" fontId="9" fillId="6" borderId="0" xfId="0" applyFont="1" applyFill="1" applyBorder="1" applyAlignment="1">
      <alignment horizontal="left" vertical="center"/>
    </xf>
    <xf numFmtId="0" fontId="1" fillId="6" borderId="0" xfId="0" applyFont="1" applyFill="1"/>
    <xf numFmtId="168" fontId="17" fillId="6" borderId="9" xfId="0" applyNumberFormat="1" applyFont="1" applyFill="1" applyBorder="1" applyAlignment="1">
      <alignment horizontal="right" vertical="center"/>
    </xf>
    <xf numFmtId="0" fontId="1" fillId="6" borderId="0" xfId="38" quotePrefix="1" applyFont="1" applyFill="1" applyBorder="1"/>
    <xf numFmtId="0" fontId="16" fillId="6" borderId="0" xfId="38" applyFont="1" applyFill="1" applyBorder="1"/>
    <xf numFmtId="0" fontId="19" fillId="6" borderId="0" xfId="0" quotePrefix="1" applyFont="1" applyFill="1"/>
    <xf numFmtId="0" fontId="31" fillId="6" borderId="0" xfId="0" applyFont="1" applyFill="1" applyBorder="1" applyAlignment="1"/>
    <xf numFmtId="0" fontId="19" fillId="6" borderId="0" xfId="0" applyFont="1" applyFill="1"/>
    <xf numFmtId="0" fontId="19" fillId="6" borderId="0" xfId="0" applyFont="1" applyFill="1" applyAlignment="1"/>
    <xf numFmtId="0" fontId="32" fillId="6" borderId="0" xfId="0" quotePrefix="1" applyFont="1" applyFill="1" applyBorder="1" applyAlignment="1">
      <alignment horizontal="left" vertical="center"/>
    </xf>
    <xf numFmtId="0" fontId="33" fillId="6" borderId="0" xfId="0" quotePrefix="1" applyFont="1" applyFill="1" applyBorder="1" applyAlignment="1">
      <alignment horizontal="left" vertical="center"/>
    </xf>
    <xf numFmtId="0" fontId="19" fillId="6" borderId="0" xfId="0" quotePrefix="1" applyFont="1" applyFill="1" applyBorder="1" applyAlignment="1">
      <alignment vertical="center"/>
    </xf>
    <xf numFmtId="168" fontId="17" fillId="6" borderId="0" xfId="0" applyNumberFormat="1" applyFont="1" applyFill="1" applyAlignment="1">
      <alignment horizontal="right"/>
    </xf>
    <xf numFmtId="166" fontId="16" fillId="7" borderId="9" xfId="3" applyNumberFormat="1" applyFont="1" applyFill="1" applyBorder="1" applyAlignment="1">
      <alignment horizontal="right" vertical="center"/>
    </xf>
    <xf numFmtId="166" fontId="21" fillId="7" borderId="9" xfId="3" applyNumberFormat="1" applyFont="1" applyFill="1" applyBorder="1" applyAlignment="1">
      <alignment horizontal="right" vertical="center"/>
    </xf>
    <xf numFmtId="168" fontId="17" fillId="7" borderId="0" xfId="0" applyNumberFormat="1" applyFont="1" applyFill="1" applyBorder="1" applyAlignment="1">
      <alignment horizontal="right" vertical="center"/>
    </xf>
    <xf numFmtId="168" fontId="21" fillId="7" borderId="0" xfId="0" applyNumberFormat="1" applyFont="1" applyFill="1" applyBorder="1" applyAlignment="1">
      <alignment horizontal="right" vertical="center"/>
    </xf>
    <xf numFmtId="168" fontId="17" fillId="7" borderId="7" xfId="0" applyNumberFormat="1" applyFont="1" applyFill="1" applyBorder="1" applyAlignment="1">
      <alignment horizontal="right" vertical="center"/>
    </xf>
    <xf numFmtId="168" fontId="21" fillId="7" borderId="7" xfId="0" applyNumberFormat="1" applyFont="1" applyFill="1" applyBorder="1" applyAlignment="1">
      <alignment horizontal="right" vertical="center"/>
    </xf>
    <xf numFmtId="168" fontId="16" fillId="7" borderId="0" xfId="0" applyNumberFormat="1" applyFont="1" applyFill="1" applyBorder="1" applyAlignment="1">
      <alignment horizontal="right" vertical="center"/>
    </xf>
    <xf numFmtId="168" fontId="17" fillId="7" borderId="8" xfId="0" applyNumberFormat="1" applyFont="1" applyFill="1" applyBorder="1" applyAlignment="1">
      <alignment horizontal="right" vertical="center"/>
    </xf>
    <xf numFmtId="168" fontId="21" fillId="7" borderId="8" xfId="0" applyNumberFormat="1" applyFont="1" applyFill="1" applyBorder="1" applyAlignment="1">
      <alignment horizontal="right" vertical="center"/>
    </xf>
    <xf numFmtId="168" fontId="16" fillId="7" borderId="4" xfId="0" applyNumberFormat="1" applyFont="1" applyFill="1" applyBorder="1" applyAlignment="1">
      <alignment horizontal="right" vertical="center"/>
    </xf>
    <xf numFmtId="168" fontId="21" fillId="7" borderId="4" xfId="0" applyNumberFormat="1" applyFont="1" applyFill="1" applyBorder="1" applyAlignment="1">
      <alignment horizontal="right" vertical="center"/>
    </xf>
    <xf numFmtId="9" fontId="17" fillId="7" borderId="0" xfId="29" applyFont="1" applyFill="1" applyBorder="1" applyAlignment="1">
      <alignment horizontal="right" vertical="center"/>
    </xf>
    <xf numFmtId="9" fontId="21" fillId="7" borderId="0" xfId="29" applyFont="1" applyFill="1" applyBorder="1" applyAlignment="1">
      <alignment horizontal="right" vertical="center"/>
    </xf>
    <xf numFmtId="9" fontId="16" fillId="7" borderId="0" xfId="29" applyFont="1" applyFill="1" applyBorder="1" applyAlignment="1">
      <alignment horizontal="right" vertical="center"/>
    </xf>
    <xf numFmtId="185" fontId="17" fillId="7" borderId="0" xfId="0" applyNumberFormat="1" applyFont="1" applyFill="1" applyBorder="1" applyAlignment="1">
      <alignment horizontal="right" vertical="center"/>
    </xf>
    <xf numFmtId="185" fontId="21" fillId="7" borderId="0" xfId="0" applyNumberFormat="1" applyFont="1" applyFill="1" applyBorder="1" applyAlignment="1">
      <alignment horizontal="right" vertical="center"/>
    </xf>
    <xf numFmtId="169" fontId="17" fillId="7" borderId="0" xfId="29" applyNumberFormat="1" applyFont="1" applyFill="1" applyBorder="1" applyAlignment="1">
      <alignment vertical="center"/>
    </xf>
    <xf numFmtId="169" fontId="21" fillId="7" borderId="0" xfId="29" applyNumberFormat="1" applyFont="1" applyFill="1" applyBorder="1" applyAlignment="1">
      <alignment horizontal="right" vertical="center"/>
    </xf>
    <xf numFmtId="169" fontId="17" fillId="7" borderId="0" xfId="29" applyNumberFormat="1" applyFont="1" applyFill="1" applyBorder="1" applyAlignment="1">
      <alignment horizontal="right" vertical="center"/>
    </xf>
    <xf numFmtId="169" fontId="16" fillId="7" borderId="0" xfId="29" applyNumberFormat="1" applyFont="1" applyFill="1" applyBorder="1" applyAlignment="1">
      <alignment vertical="center"/>
    </xf>
    <xf numFmtId="168" fontId="16" fillId="7" borderId="9" xfId="0" applyNumberFormat="1" applyFont="1" applyFill="1" applyBorder="1" applyAlignment="1">
      <alignment horizontal="right" vertical="center"/>
    </xf>
    <xf numFmtId="0" fontId="17" fillId="7" borderId="0" xfId="0" applyFont="1" applyFill="1" applyBorder="1"/>
    <xf numFmtId="168" fontId="17" fillId="7" borderId="0" xfId="0" applyNumberFormat="1" applyFont="1" applyFill="1" applyBorder="1"/>
    <xf numFmtId="169" fontId="17" fillId="6" borderId="0" xfId="0" applyNumberFormat="1" applyFont="1" applyFill="1" applyBorder="1" applyAlignment="1">
      <alignment horizontal="right" vertical="center"/>
    </xf>
    <xf numFmtId="169" fontId="21" fillId="6" borderId="0" xfId="0" applyNumberFormat="1" applyFont="1" applyFill="1" applyBorder="1" applyAlignment="1">
      <alignment horizontal="right" vertical="center"/>
    </xf>
    <xf numFmtId="169" fontId="17" fillId="7" borderId="0" xfId="0" applyNumberFormat="1" applyFont="1" applyFill="1" applyBorder="1" applyAlignment="1">
      <alignment horizontal="right" vertical="center"/>
    </xf>
    <xf numFmtId="169" fontId="21" fillId="7" borderId="0" xfId="0" applyNumberFormat="1" applyFont="1" applyFill="1" applyBorder="1" applyAlignment="1">
      <alignment horizontal="right" vertical="center"/>
    </xf>
    <xf numFmtId="169" fontId="17" fillId="6" borderId="7" xfId="29" applyNumberFormat="1" applyFont="1" applyFill="1" applyBorder="1" applyAlignment="1">
      <alignment horizontal="right" vertical="center"/>
    </xf>
    <xf numFmtId="169" fontId="21" fillId="6" borderId="7" xfId="29" applyNumberFormat="1" applyFont="1" applyFill="1" applyBorder="1" applyAlignment="1">
      <alignment horizontal="right" vertical="center"/>
    </xf>
    <xf numFmtId="169" fontId="17" fillId="7" borderId="7" xfId="29" applyNumberFormat="1" applyFont="1" applyFill="1" applyBorder="1" applyAlignment="1">
      <alignment horizontal="right" vertical="center"/>
    </xf>
    <xf numFmtId="169" fontId="21" fillId="7" borderId="7" xfId="29" applyNumberFormat="1" applyFont="1" applyFill="1" applyBorder="1" applyAlignment="1">
      <alignment horizontal="right" vertical="center"/>
    </xf>
    <xf numFmtId="168" fontId="16" fillId="7" borderId="2" xfId="0" applyNumberFormat="1" applyFont="1" applyFill="1" applyBorder="1" applyAlignment="1">
      <alignment horizontal="right" vertical="center"/>
    </xf>
    <xf numFmtId="166" fontId="1" fillId="9" borderId="9" xfId="3" applyNumberFormat="1" applyFill="1" applyBorder="1" applyAlignment="1">
      <alignment horizontal="right" vertical="center"/>
    </xf>
    <xf numFmtId="166" fontId="21" fillId="9" borderId="9" xfId="3" applyNumberFormat="1" applyFont="1" applyFill="1" applyBorder="1" applyAlignment="1">
      <alignment horizontal="right" vertical="center"/>
    </xf>
    <xf numFmtId="166" fontId="1" fillId="9" borderId="6" xfId="3" applyNumberFormat="1" applyFill="1" applyBorder="1" applyAlignment="1">
      <alignment horizontal="right" vertical="center"/>
    </xf>
    <xf numFmtId="166" fontId="21" fillId="9" borderId="6" xfId="3" applyNumberFormat="1" applyFont="1" applyFill="1" applyBorder="1" applyAlignment="1">
      <alignment horizontal="right" vertical="center"/>
    </xf>
    <xf numFmtId="166" fontId="21" fillId="6" borderId="6" xfId="3" applyNumberFormat="1" applyFont="1" applyFill="1" applyBorder="1" applyAlignment="1">
      <alignment horizontal="right" vertical="center"/>
    </xf>
    <xf numFmtId="166" fontId="1" fillId="6" borderId="6" xfId="3" applyNumberFormat="1" applyFill="1" applyBorder="1" applyAlignment="1">
      <alignment horizontal="right" vertical="center"/>
    </xf>
    <xf numFmtId="166" fontId="16" fillId="7" borderId="0" xfId="3" applyNumberFormat="1" applyFont="1" applyFill="1" applyBorder="1" applyAlignment="1">
      <alignment horizontal="right" vertical="center"/>
    </xf>
    <xf numFmtId="166" fontId="1" fillId="7" borderId="0" xfId="3" applyNumberFormat="1" applyFill="1" applyBorder="1" applyAlignment="1">
      <alignment horizontal="right" vertical="center"/>
    </xf>
    <xf numFmtId="166" fontId="1" fillId="7" borderId="9" xfId="3" applyNumberFormat="1" applyFill="1" applyBorder="1" applyAlignment="1">
      <alignment horizontal="right" vertical="center"/>
    </xf>
    <xf numFmtId="166" fontId="1" fillId="7" borderId="6" xfId="3" applyNumberFormat="1" applyFill="1" applyBorder="1" applyAlignment="1">
      <alignment horizontal="right" vertical="center"/>
    </xf>
    <xf numFmtId="168" fontId="17" fillId="7" borderId="9" xfId="0" applyNumberFormat="1" applyFont="1" applyFill="1" applyBorder="1" applyAlignment="1">
      <alignment horizontal="right" vertical="center"/>
    </xf>
    <xf numFmtId="166" fontId="17" fillId="7" borderId="0" xfId="3" applyNumberFormat="1" applyFont="1" applyFill="1" applyBorder="1" applyAlignment="1">
      <alignment horizontal="right" vertical="center"/>
    </xf>
    <xf numFmtId="166" fontId="16" fillId="7" borderId="4" xfId="3" applyNumberFormat="1" applyFont="1" applyFill="1" applyBorder="1" applyAlignment="1">
      <alignment horizontal="right" vertical="center"/>
    </xf>
    <xf numFmtId="9" fontId="16" fillId="7" borderId="9" xfId="29" applyFont="1" applyFill="1" applyBorder="1" applyAlignment="1">
      <alignment horizontal="right" vertical="center"/>
    </xf>
    <xf numFmtId="174" fontId="16" fillId="7" borderId="0" xfId="0" applyNumberFormat="1" applyFont="1" applyFill="1" applyBorder="1"/>
    <xf numFmtId="174" fontId="17" fillId="7" borderId="0" xfId="0" applyNumberFormat="1" applyFont="1" applyFill="1" applyBorder="1"/>
    <xf numFmtId="173" fontId="17" fillId="7" borderId="0" xfId="0" applyNumberFormat="1" applyFont="1" applyFill="1" applyBorder="1"/>
    <xf numFmtId="174" fontId="16" fillId="7" borderId="5" xfId="0" applyNumberFormat="1" applyFont="1" applyFill="1" applyBorder="1"/>
    <xf numFmtId="173" fontId="16" fillId="7" borderId="0" xfId="0" applyNumberFormat="1" applyFont="1" applyFill="1" applyBorder="1"/>
    <xf numFmtId="174" fontId="0" fillId="7" borderId="0" xfId="0" applyNumberFormat="1" applyFill="1" applyBorder="1"/>
    <xf numFmtId="174" fontId="0" fillId="7" borderId="5" xfId="0" applyNumberFormat="1" applyFill="1" applyBorder="1"/>
    <xf numFmtId="174" fontId="16" fillId="7" borderId="2" xfId="0" applyNumberFormat="1" applyFont="1" applyFill="1" applyBorder="1"/>
    <xf numFmtId="174" fontId="16" fillId="7" borderId="0" xfId="0" applyNumberFormat="1" applyFont="1" applyFill="1"/>
    <xf numFmtId="174" fontId="16" fillId="7" borderId="4" xfId="0" applyNumberFormat="1" applyFont="1" applyFill="1" applyBorder="1"/>
    <xf numFmtId="0" fontId="0" fillId="7" borderId="0" xfId="0" applyFill="1"/>
    <xf numFmtId="174" fontId="1" fillId="7" borderId="0" xfId="0" applyNumberFormat="1" applyFont="1" applyFill="1" applyBorder="1" applyAlignment="1">
      <alignment horizontal="right"/>
    </xf>
    <xf numFmtId="174" fontId="16" fillId="7" borderId="0" xfId="0" applyNumberFormat="1" applyFont="1" applyFill="1" applyBorder="1" applyAlignment="1">
      <alignment horizontal="right"/>
    </xf>
    <xf numFmtId="174" fontId="22" fillId="7" borderId="0" xfId="0" applyNumberFormat="1" applyFont="1" applyFill="1" applyBorder="1" applyAlignment="1">
      <alignment horizontal="right"/>
    </xf>
    <xf numFmtId="174" fontId="23" fillId="7" borderId="0" xfId="0" applyNumberFormat="1" applyFont="1" applyFill="1" applyBorder="1" applyAlignment="1">
      <alignment horizontal="right"/>
    </xf>
    <xf numFmtId="9" fontId="17" fillId="7" borderId="7" xfId="29" applyFont="1" applyFill="1" applyBorder="1" applyAlignment="1">
      <alignment horizontal="right" vertical="center"/>
    </xf>
    <xf numFmtId="9" fontId="21" fillId="7" borderId="7" xfId="29" applyFont="1" applyFill="1" applyBorder="1" applyAlignment="1">
      <alignment horizontal="right" vertical="center"/>
    </xf>
    <xf numFmtId="9" fontId="17" fillId="6" borderId="7" xfId="29" applyFont="1" applyFill="1" applyBorder="1" applyAlignment="1">
      <alignment horizontal="right" vertical="center"/>
    </xf>
    <xf numFmtId="9" fontId="21" fillId="6" borderId="7" xfId="29" applyFont="1" applyFill="1" applyBorder="1" applyAlignment="1">
      <alignment horizontal="right" vertical="center"/>
    </xf>
    <xf numFmtId="0" fontId="1" fillId="6" borderId="0" xfId="0" applyFont="1" applyFill="1" applyBorder="1" applyAlignment="1"/>
    <xf numFmtId="0" fontId="1" fillId="6" borderId="0" xfId="0" applyFont="1" applyFill="1" applyBorder="1" applyAlignment="1">
      <alignment horizontal="left" vertical="center"/>
    </xf>
    <xf numFmtId="167" fontId="17" fillId="7" borderId="0" xfId="0" applyNumberFormat="1" applyFont="1" applyFill="1" applyBorder="1" applyAlignment="1">
      <alignment horizontal="right"/>
    </xf>
    <xf numFmtId="169" fontId="17" fillId="7" borderId="0" xfId="29" applyNumberFormat="1" applyFont="1" applyFill="1" applyBorder="1" applyAlignment="1">
      <alignment horizontal="right"/>
    </xf>
    <xf numFmtId="169" fontId="21" fillId="7" borderId="0" xfId="29" applyNumberFormat="1" applyFont="1" applyFill="1" applyBorder="1" applyAlignment="1">
      <alignment horizontal="right"/>
    </xf>
    <xf numFmtId="169" fontId="1" fillId="6" borderId="0" xfId="29" applyNumberFormat="1" applyFont="1" applyFill="1" applyBorder="1" applyAlignment="1">
      <alignment horizontal="right"/>
    </xf>
    <xf numFmtId="167" fontId="21" fillId="7" borderId="0" xfId="0" applyNumberFormat="1" applyFont="1" applyFill="1" applyBorder="1" applyAlignment="1">
      <alignment horizontal="right"/>
    </xf>
    <xf numFmtId="9" fontId="21" fillId="7" borderId="0" xfId="29" applyFont="1" applyFill="1" applyBorder="1" applyAlignment="1">
      <alignment horizontal="right"/>
    </xf>
    <xf numFmtId="0" fontId="17" fillId="7" borderId="0" xfId="0" applyFont="1" applyFill="1"/>
    <xf numFmtId="164" fontId="21" fillId="7" borderId="0" xfId="0" applyNumberFormat="1" applyFont="1" applyFill="1" applyBorder="1" applyAlignment="1">
      <alignment horizontal="right"/>
    </xf>
    <xf numFmtId="169" fontId="17" fillId="6" borderId="4" xfId="29" applyNumberFormat="1" applyFont="1" applyFill="1" applyBorder="1" applyAlignment="1">
      <alignment horizontal="right" vertical="center"/>
    </xf>
    <xf numFmtId="169" fontId="21" fillId="6" borderId="4" xfId="29" applyNumberFormat="1" applyFont="1" applyFill="1" applyBorder="1" applyAlignment="1">
      <alignment horizontal="right" vertical="center"/>
    </xf>
    <xf numFmtId="169" fontId="17" fillId="7" borderId="4" xfId="29" applyNumberFormat="1" applyFont="1" applyFill="1" applyBorder="1" applyAlignment="1">
      <alignment horizontal="right" vertical="center"/>
    </xf>
    <xf numFmtId="169" fontId="21" fillId="7" borderId="4" xfId="29" applyNumberFormat="1" applyFont="1" applyFill="1" applyBorder="1" applyAlignment="1">
      <alignment horizontal="right" vertical="center"/>
    </xf>
    <xf numFmtId="168" fontId="17" fillId="6" borderId="0" xfId="0" applyNumberFormat="1" applyFont="1" applyFill="1"/>
    <xf numFmtId="174" fontId="1" fillId="7" borderId="0" xfId="0" applyNumberFormat="1" applyFont="1" applyFill="1"/>
    <xf numFmtId="0" fontId="1" fillId="6" borderId="0" xfId="0" applyFont="1" applyFill="1" applyAlignment="1"/>
    <xf numFmtId="0" fontId="22" fillId="7" borderId="0" xfId="0" applyFont="1" applyFill="1" applyBorder="1" applyAlignment="1">
      <alignment horizontal="left" vertical="top" wrapText="1"/>
    </xf>
    <xf numFmtId="0" fontId="17" fillId="7" borderId="0" xfId="0" applyFont="1" applyFill="1" applyBorder="1" applyAlignment="1">
      <alignment horizontal="center"/>
    </xf>
    <xf numFmtId="0" fontId="17" fillId="7" borderId="0" xfId="0" applyFont="1" applyFill="1" applyBorder="1" applyAlignment="1">
      <alignment horizontal="left" vertical="center" wrapText="1"/>
    </xf>
    <xf numFmtId="0" fontId="17" fillId="7" borderId="0" xfId="0" applyFont="1" applyFill="1" applyBorder="1" applyAlignment="1">
      <alignment horizontal="right" vertical="center"/>
    </xf>
    <xf numFmtId="0" fontId="21" fillId="7" borderId="0" xfId="0" applyFont="1" applyFill="1" applyBorder="1" applyAlignment="1">
      <alignment horizontal="right" vertical="center"/>
    </xf>
    <xf numFmtId="0" fontId="17" fillId="7" borderId="0" xfId="0" applyFont="1" applyFill="1" applyBorder="1" applyAlignment="1">
      <alignment vertical="center"/>
    </xf>
    <xf numFmtId="0" fontId="19" fillId="7" borderId="0" xfId="0" applyFont="1" applyFill="1" applyBorder="1" applyAlignment="1">
      <alignment horizontal="left"/>
    </xf>
    <xf numFmtId="0" fontId="17" fillId="7" borderId="0" xfId="0" applyFont="1" applyFill="1" applyBorder="1" applyAlignment="1">
      <alignment horizontal="right"/>
    </xf>
    <xf numFmtId="0" fontId="19" fillId="7" borderId="0" xfId="0" applyFont="1" applyFill="1" applyBorder="1" applyAlignment="1">
      <alignment horizontal="right"/>
    </xf>
    <xf numFmtId="0" fontId="19" fillId="7" borderId="0" xfId="0" applyFont="1" applyFill="1" applyBorder="1" applyAlignment="1"/>
    <xf numFmtId="0" fontId="21" fillId="7" borderId="0" xfId="0" applyFont="1" applyFill="1" applyBorder="1" applyAlignment="1">
      <alignment horizontal="right"/>
    </xf>
    <xf numFmtId="9" fontId="1" fillId="7" borderId="0" xfId="29" applyFont="1" applyFill="1" applyBorder="1" applyAlignment="1">
      <alignment horizontal="right" vertical="center"/>
    </xf>
    <xf numFmtId="0" fontId="19" fillId="7" borderId="0" xfId="0" applyFont="1" applyFill="1" applyAlignment="1">
      <alignment horizontal="left"/>
    </xf>
    <xf numFmtId="0" fontId="17" fillId="7" borderId="0" xfId="0" applyFont="1" applyFill="1" applyAlignment="1">
      <alignment horizontal="center"/>
    </xf>
    <xf numFmtId="0" fontId="17" fillId="7" borderId="0" xfId="0" applyFont="1" applyFill="1" applyAlignment="1">
      <alignment horizontal="right"/>
    </xf>
    <xf numFmtId="169" fontId="1" fillId="7" borderId="0" xfId="29" applyNumberFormat="1" applyFont="1" applyFill="1" applyBorder="1" applyAlignment="1">
      <alignment horizontal="right" vertical="center"/>
    </xf>
    <xf numFmtId="0" fontId="34" fillId="6" borderId="0" xfId="0" applyFont="1" applyFill="1" applyBorder="1" applyAlignment="1">
      <alignment horizontal="left" vertical="top" indent="2"/>
    </xf>
    <xf numFmtId="9" fontId="16" fillId="6" borderId="0" xfId="29" applyNumberFormat="1" applyFont="1" applyFill="1" applyBorder="1" applyAlignment="1">
      <alignment horizontal="right" vertical="center"/>
    </xf>
    <xf numFmtId="9" fontId="21" fillId="6" borderId="0" xfId="29" applyNumberFormat="1" applyFont="1" applyFill="1" applyBorder="1" applyAlignment="1">
      <alignment horizontal="right" vertical="center"/>
    </xf>
    <xf numFmtId="9" fontId="21" fillId="9" borderId="8" xfId="29" applyNumberFormat="1" applyFont="1" applyFill="1" applyBorder="1" applyAlignment="1">
      <alignment horizontal="right" vertical="center"/>
    </xf>
    <xf numFmtId="0" fontId="19" fillId="6" borderId="0" xfId="0" quotePrefix="1" applyFont="1" applyFill="1" applyAlignment="1">
      <alignment horizontal="left" indent="2"/>
    </xf>
    <xf numFmtId="167" fontId="1" fillId="7" borderId="0" xfId="0" applyNumberFormat="1" applyFont="1" applyFill="1" applyBorder="1" applyAlignment="1">
      <alignment horizontal="right"/>
    </xf>
  </cellXfs>
  <cellStyles count="40">
    <cellStyle name="args.style" xfId="1" xr:uid="{00000000-0005-0000-0000-000000000000}"/>
    <cellStyle name="Calc Currency (0)" xfId="2" xr:uid="{00000000-0005-0000-0000-000001000000}"/>
    <cellStyle name="Comma" xfId="3" builtinId="3"/>
    <cellStyle name="Comma 2" xfId="39" xr:uid="{19EC3384-3D4F-4497-AB56-43F9C93B54F4}"/>
    <cellStyle name="comma zerodec" xfId="4" xr:uid="{00000000-0005-0000-0000-000003000000}"/>
    <cellStyle name="Copied" xfId="5" xr:uid="{00000000-0005-0000-0000-000004000000}"/>
    <cellStyle name="COST1" xfId="6" xr:uid="{00000000-0005-0000-0000-000005000000}"/>
    <cellStyle name="Currency1" xfId="7" xr:uid="{00000000-0005-0000-0000-000006000000}"/>
    <cellStyle name="Date" xfId="8" xr:uid="{00000000-0005-0000-0000-000007000000}"/>
    <cellStyle name="Dollar (zero dec)" xfId="9" xr:uid="{00000000-0005-0000-0000-000008000000}"/>
    <cellStyle name="Entered" xfId="10" xr:uid="{00000000-0005-0000-0000-000009000000}"/>
    <cellStyle name="Fixed" xfId="11" xr:uid="{00000000-0005-0000-0000-00000A000000}"/>
    <cellStyle name="Grey" xfId="12" xr:uid="{00000000-0005-0000-0000-00000B000000}"/>
    <cellStyle name="Header1" xfId="13" xr:uid="{00000000-0005-0000-0000-00000C000000}"/>
    <cellStyle name="Header2" xfId="14" xr:uid="{00000000-0005-0000-0000-00000D000000}"/>
    <cellStyle name="HEADING1" xfId="15" xr:uid="{00000000-0005-0000-0000-00000E000000}"/>
    <cellStyle name="HEADING2" xfId="16" xr:uid="{00000000-0005-0000-0000-00000F000000}"/>
    <cellStyle name="Input [yellow]" xfId="17" xr:uid="{00000000-0005-0000-0000-000010000000}"/>
    <cellStyle name="Input Cells" xfId="18" xr:uid="{00000000-0005-0000-0000-000011000000}"/>
    <cellStyle name="Linked Cells" xfId="19" xr:uid="{00000000-0005-0000-0000-000012000000}"/>
    <cellStyle name="Milliers [0]_!!!GO" xfId="20" xr:uid="{00000000-0005-0000-0000-000013000000}"/>
    <cellStyle name="Milliers_!!!GO" xfId="21" xr:uid="{00000000-0005-0000-0000-000014000000}"/>
    <cellStyle name="Monétaire [0]_!!!GO" xfId="22" xr:uid="{00000000-0005-0000-0000-000015000000}"/>
    <cellStyle name="Monétaire_!!!GO" xfId="23" xr:uid="{00000000-0005-0000-0000-000016000000}"/>
    <cellStyle name="MPHeading" xfId="24" xr:uid="{00000000-0005-0000-0000-000017000000}"/>
    <cellStyle name="Normal" xfId="0" builtinId="0"/>
    <cellStyle name="Normal - Style1" xfId="25" xr:uid="{00000000-0005-0000-0000-000019000000}"/>
    <cellStyle name="Normal 2" xfId="38" xr:uid="{00000000-0005-0000-0000-00001A000000}"/>
    <cellStyle name="Œ…‹æØ‚è [0.00]_Region Orders (2)" xfId="26" xr:uid="{00000000-0005-0000-0000-00001B000000}"/>
    <cellStyle name="Œ…‹æØ‚è_Region Orders (2)" xfId="27" xr:uid="{00000000-0005-0000-0000-00001C000000}"/>
    <cellStyle name="per.style" xfId="28" xr:uid="{00000000-0005-0000-0000-00001D000000}"/>
    <cellStyle name="Percent" xfId="29" builtinId="5"/>
    <cellStyle name="Percent [2]" xfId="30" xr:uid="{00000000-0005-0000-0000-00001F000000}"/>
    <cellStyle name="pricing" xfId="31" xr:uid="{00000000-0005-0000-0000-000020000000}"/>
    <cellStyle name="PSChar" xfId="32" xr:uid="{00000000-0005-0000-0000-000021000000}"/>
    <cellStyle name="RevList" xfId="33" xr:uid="{00000000-0005-0000-0000-000022000000}"/>
    <cellStyle name="sia" xfId="34" xr:uid="{00000000-0005-0000-0000-000023000000}"/>
    <cellStyle name="Sterling" xfId="35" xr:uid="{00000000-0005-0000-0000-000024000000}"/>
    <cellStyle name="Subtotal" xfId="36" xr:uid="{00000000-0005-0000-0000-000025000000}"/>
    <cellStyle name="Total" xfId="37" builtinId="25" customBuiltin="1"/>
  </cellStyles>
  <dxfs count="0"/>
  <tableStyles count="0" defaultTableStyle="TableStyleMedium9" defaultPivotStyle="PivotStyleLight16"/>
  <colors>
    <mruColors>
      <color rgb="FFFF0000"/>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73"/>
  <sheetViews>
    <sheetView tabSelected="1" zoomScale="90" zoomScaleNormal="90" workbookViewId="0">
      <pane xSplit="2" ySplit="5" topLeftCell="C6" activePane="bottomRight" state="frozen"/>
      <selection activeCell="A4" sqref="A4"/>
      <selection pane="topRight" activeCell="A4" sqref="A4"/>
      <selection pane="bottomLeft" activeCell="A4" sqref="A4"/>
      <selection pane="bottomRight" activeCell="B57" sqref="B57"/>
    </sheetView>
  </sheetViews>
  <sheetFormatPr defaultColWidth="9.28515625" defaultRowHeight="12.75" outlineLevelRow="1" outlineLevelCol="1" x14ac:dyDescent="0.2"/>
  <cols>
    <col min="1" max="1" width="40.5703125" style="22" customWidth="1"/>
    <col min="2" max="2" width="8.42578125" style="23" bestFit="1" customWidth="1"/>
    <col min="3" max="4" width="7.5703125" style="24" hidden="1" customWidth="1" outlineLevel="1"/>
    <col min="5" max="5" width="8.7109375" style="24" hidden="1" customWidth="1" outlineLevel="1"/>
    <col min="6" max="7" width="7.5703125" style="24" hidden="1" customWidth="1" outlineLevel="1"/>
    <col min="8" max="8" width="8.7109375" style="24" hidden="1" customWidth="1" outlineLevel="1"/>
    <col min="9" max="10" width="7.5703125" style="24" hidden="1" customWidth="1" outlineLevel="1"/>
    <col min="11" max="11" width="8.7109375" style="24" hidden="1" customWidth="1" outlineLevel="1"/>
    <col min="12" max="13" width="7.5703125" style="24" hidden="1" customWidth="1" outlineLevel="1"/>
    <col min="14" max="14" width="8.7109375" style="24" hidden="1" customWidth="1" outlineLevel="1"/>
    <col min="15" max="16" width="7.5703125" style="24" hidden="1" customWidth="1" outlineLevel="1"/>
    <col min="17" max="17" width="8.7109375" style="24" hidden="1" customWidth="1" outlineLevel="1"/>
    <col min="18" max="18" width="7" style="22" hidden="1" customWidth="1" outlineLevel="1"/>
    <col min="19" max="19" width="7.5703125" style="24" hidden="1" customWidth="1" outlineLevel="1"/>
    <col min="20" max="20" width="8.7109375" style="24" hidden="1" customWidth="1" outlineLevel="1"/>
    <col min="21" max="21" width="7.5703125" style="22" hidden="1" customWidth="1" outlineLevel="1"/>
    <col min="22" max="22" width="9.28515625" style="22" hidden="1" customWidth="1" outlineLevel="1"/>
    <col min="23" max="23" width="8.7109375" style="22" hidden="1" customWidth="1" outlineLevel="1"/>
    <col min="24" max="25" width="9.28515625" style="22" hidden="1" customWidth="1" outlineLevel="1"/>
    <col min="26" max="26" width="8.7109375" style="22" hidden="1" customWidth="1" outlineLevel="1"/>
    <col min="27" max="28" width="9.28515625" style="22" hidden="1" customWidth="1" outlineLevel="1"/>
    <col min="29" max="29" width="8.7109375" style="22" hidden="1" customWidth="1" outlineLevel="1"/>
    <col min="30" max="30" width="9.5703125" style="22" hidden="1" customWidth="1" outlineLevel="1"/>
    <col min="31" max="31" width="9.28515625" style="22" hidden="1" customWidth="1" outlineLevel="1"/>
    <col min="32" max="32" width="9" style="22" hidden="1" customWidth="1" outlineLevel="1"/>
    <col min="33" max="37" width="9.28515625" style="22" hidden="1" customWidth="1" outlineLevel="1"/>
    <col min="38" max="38" width="9.28515625" style="22" customWidth="1" collapsed="1"/>
    <col min="39" max="40" width="9.28515625" style="22" hidden="1" customWidth="1" outlineLevel="1"/>
    <col min="41" max="41" width="9.28515625" style="22" customWidth="1" collapsed="1"/>
    <col min="42" max="43" width="9.28515625" style="22" hidden="1" customWidth="1" outlineLevel="1"/>
    <col min="44" max="44" width="9.28515625" style="22" customWidth="1" collapsed="1"/>
    <col min="45" max="46" width="9.28515625" style="22" hidden="1" customWidth="1" outlineLevel="1"/>
    <col min="47" max="47" width="9.28515625" style="22" customWidth="1" collapsed="1"/>
    <col min="48" max="49" width="0" style="22" hidden="1" customWidth="1" outlineLevel="1"/>
    <col min="50" max="50" width="9.28515625" style="22" collapsed="1"/>
    <col min="51" max="16384" width="9.28515625" style="22"/>
  </cols>
  <sheetData>
    <row r="1" spans="1:66" x14ac:dyDescent="0.2">
      <c r="A1" s="104"/>
      <c r="B1" s="102"/>
      <c r="C1" s="103"/>
      <c r="D1" s="103"/>
      <c r="E1" s="103"/>
      <c r="F1" s="103"/>
      <c r="G1" s="103"/>
      <c r="H1" s="103"/>
      <c r="I1" s="103"/>
      <c r="J1" s="103"/>
      <c r="K1" s="103"/>
      <c r="L1" s="103"/>
      <c r="M1" s="103"/>
      <c r="N1" s="103"/>
      <c r="O1" s="103"/>
      <c r="P1" s="103"/>
      <c r="Q1" s="103"/>
      <c r="R1" s="104"/>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row>
    <row r="2" spans="1:66" ht="15.75" x14ac:dyDescent="0.25">
      <c r="A2" s="101" t="s">
        <v>76</v>
      </c>
      <c r="B2" s="102"/>
      <c r="C2" s="103"/>
      <c r="D2" s="103"/>
      <c r="E2" s="103"/>
      <c r="F2" s="103"/>
      <c r="G2" s="103"/>
      <c r="H2" s="103"/>
      <c r="I2" s="103"/>
      <c r="J2" s="103"/>
      <c r="K2" s="103"/>
      <c r="L2" s="103"/>
      <c r="M2" s="103"/>
      <c r="N2" s="103"/>
      <c r="O2" s="103"/>
      <c r="P2" s="103"/>
      <c r="Q2" s="103"/>
      <c r="R2" s="104"/>
      <c r="S2" s="103"/>
      <c r="T2" s="103"/>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row>
    <row r="3" spans="1:66" x14ac:dyDescent="0.2">
      <c r="A3" s="105"/>
      <c r="B3" s="102"/>
      <c r="C3" s="103"/>
      <c r="D3" s="103"/>
      <c r="E3" s="103"/>
      <c r="F3" s="103"/>
      <c r="G3" s="103"/>
      <c r="H3" s="103"/>
      <c r="I3" s="103"/>
      <c r="J3" s="103"/>
      <c r="K3" s="103"/>
      <c r="L3" s="103"/>
      <c r="M3" s="103"/>
      <c r="N3" s="103"/>
      <c r="O3" s="103"/>
      <c r="P3" s="103"/>
      <c r="Q3" s="103"/>
      <c r="R3" s="104"/>
      <c r="S3" s="100"/>
      <c r="T3" s="100"/>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row>
    <row r="4" spans="1:66" x14ac:dyDescent="0.2">
      <c r="A4" s="86"/>
      <c r="B4" s="87"/>
      <c r="C4" s="88" t="s">
        <v>80</v>
      </c>
      <c r="D4" s="88" t="s">
        <v>81</v>
      </c>
      <c r="E4" s="89" t="s">
        <v>82</v>
      </c>
      <c r="F4" s="88" t="s">
        <v>80</v>
      </c>
      <c r="G4" s="88" t="s">
        <v>81</v>
      </c>
      <c r="H4" s="89" t="s">
        <v>82</v>
      </c>
      <c r="I4" s="88" t="s">
        <v>80</v>
      </c>
      <c r="J4" s="88" t="s">
        <v>81</v>
      </c>
      <c r="K4" s="89" t="s">
        <v>82</v>
      </c>
      <c r="L4" s="88" t="s">
        <v>80</v>
      </c>
      <c r="M4" s="88" t="s">
        <v>81</v>
      </c>
      <c r="N4" s="89" t="s">
        <v>82</v>
      </c>
      <c r="O4" s="88" t="s">
        <v>80</v>
      </c>
      <c r="P4" s="88" t="s">
        <v>81</v>
      </c>
      <c r="Q4" s="89" t="s">
        <v>82</v>
      </c>
      <c r="R4" s="88" t="s">
        <v>80</v>
      </c>
      <c r="S4" s="88" t="s">
        <v>81</v>
      </c>
      <c r="T4" s="89" t="s">
        <v>82</v>
      </c>
      <c r="U4" s="88" t="s">
        <v>80</v>
      </c>
      <c r="V4" s="88" t="s">
        <v>81</v>
      </c>
      <c r="W4" s="89" t="s">
        <v>82</v>
      </c>
      <c r="X4" s="88" t="s">
        <v>80</v>
      </c>
      <c r="Y4" s="88" t="s">
        <v>81</v>
      </c>
      <c r="Z4" s="89" t="s">
        <v>82</v>
      </c>
      <c r="AA4" s="88" t="s">
        <v>84</v>
      </c>
      <c r="AB4" s="88" t="s">
        <v>81</v>
      </c>
      <c r="AC4" s="89" t="s">
        <v>82</v>
      </c>
      <c r="AD4" s="88" t="s">
        <v>84</v>
      </c>
      <c r="AE4" s="88" t="s">
        <v>90</v>
      </c>
      <c r="AF4" s="89" t="s">
        <v>91</v>
      </c>
      <c r="AG4" s="88" t="s">
        <v>84</v>
      </c>
      <c r="AH4" s="88" t="s">
        <v>90</v>
      </c>
      <c r="AI4" s="89" t="s">
        <v>91</v>
      </c>
      <c r="AJ4" s="88" t="s">
        <v>84</v>
      </c>
      <c r="AK4" s="88" t="s">
        <v>90</v>
      </c>
      <c r="AL4" s="89" t="s">
        <v>91</v>
      </c>
      <c r="AM4" s="88" t="s">
        <v>84</v>
      </c>
      <c r="AN4" s="88" t="s">
        <v>90</v>
      </c>
      <c r="AO4" s="89" t="s">
        <v>91</v>
      </c>
      <c r="AP4" s="88" t="s">
        <v>84</v>
      </c>
      <c r="AQ4" s="88" t="s">
        <v>90</v>
      </c>
      <c r="AR4" s="89" t="s">
        <v>91</v>
      </c>
      <c r="AS4" s="88" t="s">
        <v>84</v>
      </c>
      <c r="AT4" s="88" t="s">
        <v>90</v>
      </c>
      <c r="AU4" s="89" t="s">
        <v>91</v>
      </c>
      <c r="AV4" s="88" t="s">
        <v>84</v>
      </c>
      <c r="AW4" s="88" t="s">
        <v>90</v>
      </c>
      <c r="AX4" s="89" t="s">
        <v>91</v>
      </c>
      <c r="AY4" s="88" t="s">
        <v>84</v>
      </c>
      <c r="AZ4" s="88" t="s">
        <v>90</v>
      </c>
      <c r="BA4" s="89" t="s">
        <v>91</v>
      </c>
      <c r="BB4" s="88" t="s">
        <v>84</v>
      </c>
      <c r="BC4" s="88" t="s">
        <v>90</v>
      </c>
      <c r="BD4" s="89" t="s">
        <v>91</v>
      </c>
      <c r="BE4" s="88" t="s">
        <v>84</v>
      </c>
      <c r="BF4" s="88" t="s">
        <v>90</v>
      </c>
      <c r="BG4" s="89" t="s">
        <v>91</v>
      </c>
      <c r="BH4" s="88" t="s">
        <v>84</v>
      </c>
      <c r="BI4" s="88" t="s">
        <v>90</v>
      </c>
      <c r="BJ4" s="89" t="s">
        <v>91</v>
      </c>
      <c r="BK4" s="88" t="s">
        <v>84</v>
      </c>
      <c r="BL4" s="88" t="s">
        <v>90</v>
      </c>
      <c r="BM4" s="89" t="s">
        <v>91</v>
      </c>
      <c r="BN4" s="88" t="s">
        <v>84</v>
      </c>
    </row>
    <row r="5" spans="1:66" x14ac:dyDescent="0.2">
      <c r="A5" s="90"/>
      <c r="B5" s="87"/>
      <c r="C5" s="88">
        <v>2003</v>
      </c>
      <c r="D5" s="88">
        <v>2003</v>
      </c>
      <c r="E5" s="89">
        <v>2003</v>
      </c>
      <c r="F5" s="88">
        <v>2004</v>
      </c>
      <c r="G5" s="88">
        <v>2004</v>
      </c>
      <c r="H5" s="89">
        <v>2004</v>
      </c>
      <c r="I5" s="88">
        <v>2005</v>
      </c>
      <c r="J5" s="88">
        <v>2005</v>
      </c>
      <c r="K5" s="89">
        <v>2005</v>
      </c>
      <c r="L5" s="88">
        <v>2006</v>
      </c>
      <c r="M5" s="88">
        <v>2006</v>
      </c>
      <c r="N5" s="89">
        <v>2006</v>
      </c>
      <c r="O5" s="88">
        <v>2007</v>
      </c>
      <c r="P5" s="88">
        <v>2007</v>
      </c>
      <c r="Q5" s="89">
        <v>2007</v>
      </c>
      <c r="R5" s="88">
        <v>2008</v>
      </c>
      <c r="S5" s="88">
        <v>2008</v>
      </c>
      <c r="T5" s="89">
        <v>2008</v>
      </c>
      <c r="U5" s="88">
        <v>2009</v>
      </c>
      <c r="V5" s="88">
        <v>2009</v>
      </c>
      <c r="W5" s="89">
        <v>2009</v>
      </c>
      <c r="X5" s="88">
        <v>2010</v>
      </c>
      <c r="Y5" s="88">
        <v>2010</v>
      </c>
      <c r="Z5" s="89">
        <v>2010</v>
      </c>
      <c r="AA5" s="88">
        <v>2011</v>
      </c>
      <c r="AB5" s="88">
        <v>2011</v>
      </c>
      <c r="AC5" s="89">
        <v>2011</v>
      </c>
      <c r="AD5" s="88">
        <v>2012</v>
      </c>
      <c r="AE5" s="88">
        <v>2012</v>
      </c>
      <c r="AF5" s="89">
        <v>2012</v>
      </c>
      <c r="AG5" s="88">
        <v>2013</v>
      </c>
      <c r="AH5" s="88">
        <v>2013</v>
      </c>
      <c r="AI5" s="89">
        <v>2013</v>
      </c>
      <c r="AJ5" s="88">
        <v>2014</v>
      </c>
      <c r="AK5" s="88">
        <v>2014</v>
      </c>
      <c r="AL5" s="89">
        <v>2014</v>
      </c>
      <c r="AM5" s="88">
        <v>2015</v>
      </c>
      <c r="AN5" s="88">
        <v>2015</v>
      </c>
      <c r="AO5" s="89">
        <v>2015</v>
      </c>
      <c r="AP5" s="88">
        <v>2016</v>
      </c>
      <c r="AQ5" s="88">
        <v>2016</v>
      </c>
      <c r="AR5" s="89">
        <v>2016</v>
      </c>
      <c r="AS5" s="88">
        <v>2017</v>
      </c>
      <c r="AT5" s="88">
        <v>2017</v>
      </c>
      <c r="AU5" s="89">
        <v>2017</v>
      </c>
      <c r="AV5" s="88">
        <v>2018</v>
      </c>
      <c r="AW5" s="88">
        <v>2018</v>
      </c>
      <c r="AX5" s="89">
        <v>2018</v>
      </c>
      <c r="AY5" s="88">
        <v>2019</v>
      </c>
      <c r="AZ5" s="88">
        <v>2019</v>
      </c>
      <c r="BA5" s="89">
        <v>2019</v>
      </c>
      <c r="BB5" s="88">
        <v>2020</v>
      </c>
      <c r="BC5" s="88">
        <v>2020</v>
      </c>
      <c r="BD5" s="89">
        <v>2020</v>
      </c>
      <c r="BE5" s="88">
        <v>2021</v>
      </c>
      <c r="BF5" s="88">
        <v>2021</v>
      </c>
      <c r="BG5" s="89">
        <v>2021</v>
      </c>
      <c r="BH5" s="88">
        <v>2022</v>
      </c>
      <c r="BI5" s="88">
        <v>2022</v>
      </c>
      <c r="BJ5" s="89">
        <v>2022</v>
      </c>
      <c r="BK5" s="88">
        <v>2023</v>
      </c>
      <c r="BL5" s="88">
        <v>2023</v>
      </c>
      <c r="BM5" s="89">
        <v>2023</v>
      </c>
      <c r="BN5" s="88">
        <v>2024</v>
      </c>
    </row>
    <row r="6" spans="1:66" ht="6" customHeight="1" x14ac:dyDescent="0.2">
      <c r="A6" s="27"/>
      <c r="B6" s="25"/>
      <c r="C6" s="13"/>
      <c r="D6" s="13"/>
      <c r="E6" s="31"/>
      <c r="F6" s="13"/>
      <c r="G6" s="13"/>
      <c r="H6" s="31"/>
      <c r="I6" s="13"/>
      <c r="J6" s="13"/>
      <c r="K6" s="31"/>
      <c r="L6" s="13"/>
      <c r="M6" s="13"/>
      <c r="N6" s="31"/>
      <c r="O6" s="13"/>
      <c r="P6" s="13"/>
      <c r="Q6" s="31"/>
      <c r="R6" s="13"/>
      <c r="S6" s="13"/>
      <c r="T6" s="31"/>
      <c r="U6" s="13"/>
      <c r="V6" s="13"/>
      <c r="W6" s="31"/>
      <c r="X6" s="13"/>
      <c r="Y6" s="13"/>
      <c r="Z6" s="31"/>
      <c r="AA6" s="13"/>
      <c r="AB6" s="13"/>
      <c r="AC6" s="31"/>
      <c r="AD6" s="13"/>
      <c r="AE6" s="13"/>
      <c r="AF6" s="31"/>
      <c r="AG6" s="13"/>
      <c r="AH6" s="13"/>
      <c r="AI6" s="31"/>
      <c r="AJ6" s="13"/>
      <c r="AK6" s="13"/>
      <c r="AL6" s="31"/>
      <c r="AM6" s="13"/>
      <c r="AN6" s="13"/>
      <c r="AO6" s="31"/>
      <c r="AP6" s="13"/>
      <c r="AQ6" s="13"/>
      <c r="AR6" s="31"/>
      <c r="AS6" s="13"/>
      <c r="AT6" s="13"/>
      <c r="AU6" s="31"/>
      <c r="AV6" s="13"/>
      <c r="AW6" s="13"/>
      <c r="AX6" s="31"/>
      <c r="AY6" s="13"/>
      <c r="AZ6" s="13"/>
      <c r="BA6" s="31"/>
      <c r="BB6" s="13"/>
      <c r="BC6" s="13"/>
      <c r="BD6" s="31"/>
      <c r="BE6" s="13"/>
      <c r="BF6" s="13"/>
      <c r="BG6" s="31"/>
      <c r="BH6" s="13"/>
      <c r="BI6" s="13"/>
      <c r="BJ6" s="31"/>
      <c r="BK6" s="13"/>
      <c r="BL6" s="13"/>
      <c r="BM6" s="13"/>
      <c r="BN6" s="13"/>
    </row>
    <row r="7" spans="1:66" ht="14.25" x14ac:dyDescent="0.2">
      <c r="A7" s="27" t="s">
        <v>77</v>
      </c>
      <c r="B7" s="25" t="s">
        <v>1</v>
      </c>
      <c r="C7" s="13">
        <v>2588</v>
      </c>
      <c r="D7" s="13">
        <v>2714</v>
      </c>
      <c r="E7" s="31">
        <v>5302</v>
      </c>
      <c r="F7" s="13">
        <v>2616</v>
      </c>
      <c r="G7" s="13">
        <v>3148</v>
      </c>
      <c r="H7" s="31">
        <v>5764</v>
      </c>
      <c r="I7" s="13">
        <v>3881</v>
      </c>
      <c r="J7" s="13">
        <v>4084</v>
      </c>
      <c r="K7" s="31">
        <v>7965</v>
      </c>
      <c r="L7" s="13">
        <v>3892</v>
      </c>
      <c r="M7" s="13">
        <v>4139</v>
      </c>
      <c r="N7" s="31">
        <v>8031</v>
      </c>
      <c r="O7" s="13">
        <v>4528</v>
      </c>
      <c r="P7" s="13">
        <v>4385</v>
      </c>
      <c r="Q7" s="31">
        <v>8913</v>
      </c>
      <c r="R7" s="13">
        <v>4734</v>
      </c>
      <c r="S7" s="13">
        <v>5761</v>
      </c>
      <c r="T7" s="31">
        <v>10495</v>
      </c>
      <c r="U7" s="13">
        <v>6156</v>
      </c>
      <c r="V7" s="13">
        <v>4173</v>
      </c>
      <c r="W7" s="31">
        <v>10329</v>
      </c>
      <c r="X7" s="13">
        <v>4103</v>
      </c>
      <c r="Y7" s="13">
        <v>4521</v>
      </c>
      <c r="Z7" s="31">
        <v>8624</v>
      </c>
      <c r="AA7" s="13">
        <v>4612</v>
      </c>
      <c r="AB7" s="13">
        <v>4522</v>
      </c>
      <c r="AC7" s="31">
        <v>9134</v>
      </c>
      <c r="AD7" s="13">
        <v>4538.6345881632697</v>
      </c>
      <c r="AE7" s="13">
        <v>4083.022496251413</v>
      </c>
      <c r="AF7" s="31">
        <v>8622.3570844146852</v>
      </c>
      <c r="AG7" s="13">
        <v>3703.6256738373891</v>
      </c>
      <c r="AH7" s="13">
        <v>3586.0101099224953</v>
      </c>
      <c r="AI7" s="31">
        <v>7289.6357837598844</v>
      </c>
      <c r="AJ7" s="13">
        <v>3998.9</v>
      </c>
      <c r="AK7" s="13">
        <v>4007.7999999999997</v>
      </c>
      <c r="AL7" s="31">
        <v>8006.7</v>
      </c>
      <c r="AM7" s="13">
        <v>4361.7999999999993</v>
      </c>
      <c r="AN7" s="13">
        <v>4209.9000000000015</v>
      </c>
      <c r="AO7" s="31">
        <v>8571.6999999999989</v>
      </c>
      <c r="AP7" s="13">
        <v>4438.8</v>
      </c>
      <c r="AQ7" s="13">
        <v>4763.9000000000005</v>
      </c>
      <c r="AR7" s="31">
        <v>9202.7000000000007</v>
      </c>
      <c r="AS7" s="13">
        <v>5195.2</v>
      </c>
      <c r="AT7" s="13">
        <v>5562.4000000000005</v>
      </c>
      <c r="AU7" s="31">
        <v>10757.599999999999</v>
      </c>
      <c r="AV7" s="13">
        <v>5490.5</v>
      </c>
      <c r="AW7" s="13">
        <v>6087.7</v>
      </c>
      <c r="AX7" s="31">
        <v>11578.2</v>
      </c>
      <c r="AY7" s="13">
        <v>6422.9</v>
      </c>
      <c r="AZ7" s="13">
        <v>6163.4999999999991</v>
      </c>
      <c r="BA7" s="31">
        <v>12586.4</v>
      </c>
      <c r="BB7" s="13">
        <v>5882.6</v>
      </c>
      <c r="BC7" s="13">
        <v>5441.6</v>
      </c>
      <c r="BD7" s="31">
        <v>11324.2</v>
      </c>
      <c r="BE7" s="13">
        <v>5831.4000000000005</v>
      </c>
      <c r="BF7" s="13">
        <v>7070.9</v>
      </c>
      <c r="BG7" s="31">
        <v>12902.299999999997</v>
      </c>
      <c r="BH7" s="13">
        <v>9436.2000000000007</v>
      </c>
      <c r="BI7" s="13">
        <v>9593.7000000000007</v>
      </c>
      <c r="BJ7" s="31">
        <v>19029.900000000001</v>
      </c>
      <c r="BK7" s="13">
        <v>9357.6</v>
      </c>
      <c r="BL7" s="13">
        <v>8884.9</v>
      </c>
      <c r="BM7" s="31">
        <v>18242.5</v>
      </c>
      <c r="BN7" s="13">
        <v>8593.5999999999985</v>
      </c>
    </row>
    <row r="8" spans="1:66" ht="6" customHeight="1" x14ac:dyDescent="0.2">
      <c r="A8" s="27"/>
      <c r="B8" s="25"/>
      <c r="C8" s="13"/>
      <c r="D8" s="13"/>
      <c r="E8" s="31"/>
      <c r="F8" s="13"/>
      <c r="G8" s="13"/>
      <c r="H8" s="31"/>
      <c r="I8" s="13"/>
      <c r="J8" s="13"/>
      <c r="K8" s="31"/>
      <c r="L8" s="13"/>
      <c r="M8" s="13"/>
      <c r="N8" s="31"/>
      <c r="O8" s="13"/>
      <c r="P8" s="13"/>
      <c r="Q8" s="31"/>
      <c r="R8" s="13"/>
      <c r="S8" s="13"/>
      <c r="T8" s="31"/>
      <c r="U8" s="13"/>
      <c r="V8" s="13"/>
      <c r="W8" s="31"/>
      <c r="X8" s="13"/>
      <c r="Y8" s="13"/>
      <c r="Z8" s="31"/>
      <c r="AA8" s="13"/>
      <c r="AB8" s="13"/>
      <c r="AC8" s="31"/>
      <c r="AD8" s="13"/>
      <c r="AE8" s="13"/>
      <c r="AF8" s="31"/>
      <c r="AG8" s="13"/>
      <c r="AH8" s="13"/>
      <c r="AI8" s="31"/>
      <c r="AJ8" s="13"/>
      <c r="AK8" s="13"/>
      <c r="AL8" s="31"/>
      <c r="AM8" s="13"/>
      <c r="AN8" s="13"/>
      <c r="AO8" s="31"/>
      <c r="AP8" s="13"/>
      <c r="AQ8" s="13"/>
      <c r="AR8" s="31"/>
      <c r="AS8" s="13"/>
      <c r="AT8" s="13"/>
      <c r="AU8" s="31"/>
      <c r="AV8" s="13"/>
      <c r="AW8" s="13"/>
      <c r="AX8" s="31"/>
      <c r="AY8" s="13"/>
      <c r="AZ8" s="13"/>
      <c r="BA8" s="31"/>
      <c r="BB8" s="13"/>
      <c r="BC8" s="13"/>
      <c r="BD8" s="31"/>
      <c r="BE8" s="13"/>
      <c r="BF8" s="13"/>
      <c r="BG8" s="31"/>
      <c r="BH8" s="13"/>
      <c r="BI8" s="13"/>
      <c r="BJ8" s="31"/>
      <c r="BK8" s="13"/>
      <c r="BL8" s="13"/>
      <c r="BM8" s="31"/>
      <c r="BN8" s="13"/>
    </row>
    <row r="9" spans="1:66" ht="14.25" x14ac:dyDescent="0.2">
      <c r="A9" s="91" t="s">
        <v>199</v>
      </c>
      <c r="B9" s="85" t="s">
        <v>1</v>
      </c>
      <c r="C9" s="92">
        <v>464</v>
      </c>
      <c r="D9" s="92">
        <v>417</v>
      </c>
      <c r="E9" s="93">
        <v>881</v>
      </c>
      <c r="F9" s="92">
        <v>440</v>
      </c>
      <c r="G9" s="92">
        <v>665</v>
      </c>
      <c r="H9" s="93">
        <v>1105</v>
      </c>
      <c r="I9" s="92">
        <v>837</v>
      </c>
      <c r="J9" s="92">
        <v>818</v>
      </c>
      <c r="K9" s="93">
        <v>1655</v>
      </c>
      <c r="L9" s="92">
        <v>593</v>
      </c>
      <c r="M9" s="92">
        <v>257</v>
      </c>
      <c r="N9" s="93">
        <v>850</v>
      </c>
      <c r="O9" s="92">
        <v>794</v>
      </c>
      <c r="P9" s="92">
        <v>629</v>
      </c>
      <c r="Q9" s="93">
        <v>1423</v>
      </c>
      <c r="R9" s="92">
        <v>502</v>
      </c>
      <c r="S9" s="92">
        <v>918</v>
      </c>
      <c r="T9" s="93">
        <v>1420</v>
      </c>
      <c r="U9" s="92">
        <v>857</v>
      </c>
      <c r="V9" s="92">
        <v>-477</v>
      </c>
      <c r="W9" s="93">
        <v>380</v>
      </c>
      <c r="X9" s="92">
        <v>154</v>
      </c>
      <c r="Y9" s="92">
        <v>436</v>
      </c>
      <c r="Z9" s="93">
        <v>590</v>
      </c>
      <c r="AA9" s="92">
        <v>127</v>
      </c>
      <c r="AB9" s="92">
        <v>-814</v>
      </c>
      <c r="AC9" s="93">
        <v>-687</v>
      </c>
      <c r="AD9" s="92">
        <v>-270</v>
      </c>
      <c r="AE9" s="92">
        <v>-219</v>
      </c>
      <c r="AF9" s="93">
        <v>-489</v>
      </c>
      <c r="AG9" s="92">
        <v>189.7</v>
      </c>
      <c r="AH9" s="92">
        <v>149</v>
      </c>
      <c r="AI9" s="93">
        <v>338.7</v>
      </c>
      <c r="AJ9" s="92">
        <v>255.7</v>
      </c>
      <c r="AK9" s="92">
        <v>174.2</v>
      </c>
      <c r="AL9" s="93">
        <v>429.9</v>
      </c>
      <c r="AM9" s="92">
        <v>349.9</v>
      </c>
      <c r="AN9" s="92">
        <v>289.7</v>
      </c>
      <c r="AO9" s="93">
        <v>639.6</v>
      </c>
      <c r="AP9" s="92">
        <v>515.79999999999995</v>
      </c>
      <c r="AQ9" s="92">
        <v>493.9</v>
      </c>
      <c r="AR9" s="93">
        <v>1009.8</v>
      </c>
      <c r="AS9" s="92">
        <v>737</v>
      </c>
      <c r="AT9" s="92">
        <v>687.9</v>
      </c>
      <c r="AU9" s="93">
        <v>1425</v>
      </c>
      <c r="AV9" s="92">
        <v>697.2</v>
      </c>
      <c r="AW9" s="92">
        <v>1142.3</v>
      </c>
      <c r="AX9" s="93">
        <v>1839.5</v>
      </c>
      <c r="AY9" s="92">
        <v>1046.0999999999999</v>
      </c>
      <c r="AZ9" s="92">
        <v>707.8</v>
      </c>
      <c r="BA9" s="93">
        <v>1753.8</v>
      </c>
      <c r="BB9" s="92">
        <v>555.70000000000005</v>
      </c>
      <c r="BC9" s="92">
        <v>288.69999999999993</v>
      </c>
      <c r="BD9" s="93">
        <v>844.4</v>
      </c>
      <c r="BE9" s="92">
        <v>771.7</v>
      </c>
      <c r="BF9" s="92">
        <v>1474.6</v>
      </c>
      <c r="BG9" s="93">
        <v>2246.3000000000002</v>
      </c>
      <c r="BH9" s="92">
        <v>2514.3000000000002</v>
      </c>
      <c r="BI9" s="92">
        <v>1884</v>
      </c>
      <c r="BJ9" s="93">
        <v>4398.3</v>
      </c>
      <c r="BK9" s="92">
        <v>1155.5</v>
      </c>
      <c r="BL9" s="92">
        <v>990.2</v>
      </c>
      <c r="BM9" s="93">
        <v>2145.6999999999998</v>
      </c>
      <c r="BN9" s="92">
        <v>1021</v>
      </c>
    </row>
    <row r="10" spans="1:66" x14ac:dyDescent="0.2">
      <c r="A10" s="94" t="s">
        <v>26</v>
      </c>
      <c r="B10" s="85" t="s">
        <v>1</v>
      </c>
      <c r="C10" s="92">
        <v>463.6</v>
      </c>
      <c r="D10" s="92">
        <v>417.6</v>
      </c>
      <c r="E10" s="93">
        <v>881.2</v>
      </c>
      <c r="F10" s="92">
        <v>439.6</v>
      </c>
      <c r="G10" s="92">
        <v>664.9</v>
      </c>
      <c r="H10" s="93">
        <v>1104.5</v>
      </c>
      <c r="I10" s="92">
        <v>909.6</v>
      </c>
      <c r="J10" s="92">
        <v>952.8</v>
      </c>
      <c r="K10" s="93">
        <v>1862.4</v>
      </c>
      <c r="L10" s="92">
        <v>660.4</v>
      </c>
      <c r="M10" s="92">
        <v>469.2</v>
      </c>
      <c r="N10" s="93">
        <v>1129.5999999999999</v>
      </c>
      <c r="O10" s="92">
        <v>786.1</v>
      </c>
      <c r="P10" s="92">
        <v>587</v>
      </c>
      <c r="Q10" s="93">
        <v>1373</v>
      </c>
      <c r="R10" s="92">
        <v>665.5</v>
      </c>
      <c r="S10" s="92">
        <v>949</v>
      </c>
      <c r="T10" s="93">
        <v>1614.5</v>
      </c>
      <c r="U10" s="92">
        <v>933</v>
      </c>
      <c r="V10" s="92">
        <v>-421.8</v>
      </c>
      <c r="W10" s="93">
        <v>511.3</v>
      </c>
      <c r="X10" s="92">
        <v>150.5</v>
      </c>
      <c r="Y10" s="92">
        <v>447.4</v>
      </c>
      <c r="Z10" s="93">
        <v>597.79999999999995</v>
      </c>
      <c r="AA10" s="92">
        <v>133.19999999999999</v>
      </c>
      <c r="AB10" s="92">
        <v>121.1</v>
      </c>
      <c r="AC10" s="93">
        <v>254.4</v>
      </c>
      <c r="AD10" s="92">
        <v>23</v>
      </c>
      <c r="AE10" s="92">
        <v>78.2</v>
      </c>
      <c r="AF10" s="93">
        <v>101.3</v>
      </c>
      <c r="AG10" s="92">
        <v>183.7</v>
      </c>
      <c r="AH10" s="92">
        <v>206.8</v>
      </c>
      <c r="AI10" s="93">
        <v>390.5</v>
      </c>
      <c r="AJ10" s="92">
        <v>272.5</v>
      </c>
      <c r="AK10" s="92">
        <v>265.10000000000002</v>
      </c>
      <c r="AL10" s="93">
        <v>537.6</v>
      </c>
      <c r="AM10" s="92">
        <v>337.8</v>
      </c>
      <c r="AN10" s="92">
        <v>325.39999999999998</v>
      </c>
      <c r="AO10" s="93">
        <v>663.1</v>
      </c>
      <c r="AP10" s="92">
        <v>429.1</v>
      </c>
      <c r="AQ10" s="92">
        <v>533.70000000000005</v>
      </c>
      <c r="AR10" s="93">
        <v>962.8</v>
      </c>
      <c r="AS10" s="92">
        <v>764.6</v>
      </c>
      <c r="AT10" s="92">
        <v>719.8</v>
      </c>
      <c r="AU10" s="93">
        <v>1484.4</v>
      </c>
      <c r="AV10" s="92">
        <v>710.2</v>
      </c>
      <c r="AW10" s="92">
        <v>934.4</v>
      </c>
      <c r="AX10" s="93">
        <v>1644.6</v>
      </c>
      <c r="AY10" s="92">
        <v>1055.7</v>
      </c>
      <c r="AZ10" s="92">
        <v>705.7</v>
      </c>
      <c r="BA10" s="93">
        <v>1761.4</v>
      </c>
      <c r="BB10" s="92">
        <v>564.29999999999995</v>
      </c>
      <c r="BC10" s="92">
        <v>534.40000000000009</v>
      </c>
      <c r="BD10" s="93">
        <v>1098.7</v>
      </c>
      <c r="BE10" s="92">
        <v>772.5</v>
      </c>
      <c r="BF10" s="92">
        <v>1439.1</v>
      </c>
      <c r="BG10" s="93">
        <v>2211.6</v>
      </c>
      <c r="BH10" s="92">
        <v>2461</v>
      </c>
      <c r="BI10" s="92">
        <v>1875.6</v>
      </c>
      <c r="BJ10" s="93">
        <v>4336.7</v>
      </c>
      <c r="BK10" s="92">
        <v>1172.2</v>
      </c>
      <c r="BL10" s="92">
        <v>1093.8</v>
      </c>
      <c r="BM10" s="93">
        <v>2266</v>
      </c>
      <c r="BN10" s="92">
        <v>1057.5999999999999</v>
      </c>
    </row>
    <row r="11" spans="1:66" ht="6" customHeight="1" x14ac:dyDescent="0.2">
      <c r="A11" s="27"/>
      <c r="B11" s="25"/>
      <c r="C11" s="13"/>
      <c r="D11" s="13"/>
      <c r="E11" s="31"/>
      <c r="F11" s="13"/>
      <c r="G11" s="13"/>
      <c r="H11" s="31"/>
      <c r="I11" s="13"/>
      <c r="J11" s="13"/>
      <c r="K11" s="31"/>
      <c r="L11" s="13"/>
      <c r="M11" s="13"/>
      <c r="N11" s="31"/>
      <c r="O11" s="13"/>
      <c r="P11" s="13"/>
      <c r="Q11" s="31"/>
      <c r="R11" s="13"/>
      <c r="S11" s="13"/>
      <c r="T11" s="31"/>
      <c r="U11" s="13"/>
      <c r="V11" s="13"/>
      <c r="W11" s="31"/>
      <c r="X11" s="13"/>
      <c r="Y11" s="13"/>
      <c r="Z11" s="31"/>
      <c r="AA11" s="13"/>
      <c r="AB11" s="13"/>
      <c r="AC11" s="31"/>
      <c r="AD11" s="13"/>
      <c r="AE11" s="13"/>
      <c r="AF11" s="31"/>
      <c r="AG11" s="13"/>
      <c r="AH11" s="13"/>
      <c r="AI11" s="31"/>
      <c r="AJ11" s="13"/>
      <c r="AK11" s="13"/>
      <c r="AL11" s="31"/>
      <c r="AM11" s="13"/>
      <c r="AN11" s="13"/>
      <c r="AO11" s="31"/>
      <c r="AP11" s="13"/>
      <c r="AQ11" s="13"/>
      <c r="AR11" s="31"/>
      <c r="AS11" s="13"/>
      <c r="AT11" s="13"/>
      <c r="AU11" s="31"/>
      <c r="AV11" s="13"/>
      <c r="AW11" s="13"/>
      <c r="AX11" s="31"/>
      <c r="AY11" s="13"/>
      <c r="AZ11" s="13"/>
      <c r="BA11" s="31"/>
      <c r="BB11" s="13"/>
      <c r="BC11" s="13"/>
      <c r="BD11" s="31"/>
      <c r="BE11" s="13"/>
      <c r="BF11" s="13"/>
      <c r="BG11" s="31"/>
      <c r="BH11" s="13"/>
      <c r="BI11" s="13"/>
      <c r="BJ11" s="31"/>
      <c r="BK11" s="13"/>
      <c r="BL11" s="13"/>
      <c r="BM11" s="31"/>
      <c r="BN11" s="13"/>
    </row>
    <row r="12" spans="1:66" x14ac:dyDescent="0.2">
      <c r="A12" s="27" t="s">
        <v>24</v>
      </c>
      <c r="B12" s="25" t="s">
        <v>1</v>
      </c>
      <c r="C12" s="13">
        <v>-132</v>
      </c>
      <c r="D12" s="13">
        <v>-138</v>
      </c>
      <c r="E12" s="31">
        <v>-270</v>
      </c>
      <c r="F12" s="13">
        <v>-138</v>
      </c>
      <c r="G12" s="13">
        <v>-149</v>
      </c>
      <c r="H12" s="31">
        <v>-287</v>
      </c>
      <c r="I12" s="13">
        <v>-141</v>
      </c>
      <c r="J12" s="13">
        <v>-156</v>
      </c>
      <c r="K12" s="31">
        <v>-297</v>
      </c>
      <c r="L12" s="13">
        <v>-144</v>
      </c>
      <c r="M12" s="13">
        <v>-150</v>
      </c>
      <c r="N12" s="31">
        <v>-294</v>
      </c>
      <c r="O12" s="13">
        <v>-159</v>
      </c>
      <c r="P12" s="13">
        <v>-165</v>
      </c>
      <c r="Q12" s="31">
        <v>-324</v>
      </c>
      <c r="R12" s="13">
        <v>-174</v>
      </c>
      <c r="S12" s="13">
        <v>-183</v>
      </c>
      <c r="T12" s="31">
        <v>-357</v>
      </c>
      <c r="U12" s="13">
        <v>-192.56</v>
      </c>
      <c r="V12" s="13">
        <v>-172</v>
      </c>
      <c r="W12" s="31">
        <v>-365</v>
      </c>
      <c r="X12" s="13">
        <v>-177</v>
      </c>
      <c r="Y12" s="13">
        <v>-173</v>
      </c>
      <c r="Z12" s="31">
        <v>-350</v>
      </c>
      <c r="AA12" s="13">
        <v>-175</v>
      </c>
      <c r="AB12" s="13">
        <v>-181</v>
      </c>
      <c r="AC12" s="31">
        <v>-356</v>
      </c>
      <c r="AD12" s="13">
        <v>-164</v>
      </c>
      <c r="AE12" s="13">
        <v>-167</v>
      </c>
      <c r="AF12" s="31">
        <v>-331</v>
      </c>
      <c r="AG12" s="13">
        <v>-157</v>
      </c>
      <c r="AH12" s="13">
        <v>-158.7740196828594</v>
      </c>
      <c r="AI12" s="31">
        <v>-315.57919090641474</v>
      </c>
      <c r="AJ12" s="13">
        <v>-164.7</v>
      </c>
      <c r="AK12" s="13">
        <v>-162.9</v>
      </c>
      <c r="AL12" s="31">
        <v>-327.60000000000002</v>
      </c>
      <c r="AM12" s="13">
        <v>-164.3</v>
      </c>
      <c r="AN12" s="13">
        <v>-178.7</v>
      </c>
      <c r="AO12" s="31">
        <v>-343</v>
      </c>
      <c r="AP12" s="13">
        <v>-190.9</v>
      </c>
      <c r="AQ12" s="13">
        <v>-197.3</v>
      </c>
      <c r="AR12" s="31">
        <v>-388.1</v>
      </c>
      <c r="AS12" s="13">
        <v>-189.4</v>
      </c>
      <c r="AT12" s="13">
        <v>-191</v>
      </c>
      <c r="AU12" s="31">
        <v>-380.4</v>
      </c>
      <c r="AV12" s="13">
        <v>-186.7</v>
      </c>
      <c r="AW12" s="13">
        <v>-189.9</v>
      </c>
      <c r="AX12" s="31">
        <v>-376.6</v>
      </c>
      <c r="AY12" s="13">
        <v>-206.1</v>
      </c>
      <c r="AZ12" s="13">
        <v>-207</v>
      </c>
      <c r="BA12" s="31">
        <v>-413.1</v>
      </c>
      <c r="BB12" s="13">
        <v>-261.89999999999998</v>
      </c>
      <c r="BC12" s="13">
        <v>-272.80000000000007</v>
      </c>
      <c r="BD12" s="31">
        <v>-534.70000000000005</v>
      </c>
      <c r="BE12" s="13">
        <v>-241.9</v>
      </c>
      <c r="BF12" s="13">
        <v>-245.9</v>
      </c>
      <c r="BG12" s="31">
        <v>-487.8</v>
      </c>
      <c r="BH12" s="13">
        <v>-256.89999999999998</v>
      </c>
      <c r="BI12" s="13">
        <v>-292.5</v>
      </c>
      <c r="BJ12" s="31">
        <v>-549.5</v>
      </c>
      <c r="BK12" s="13">
        <v>-321.10000000000002</v>
      </c>
      <c r="BL12" s="13">
        <v>-337.2</v>
      </c>
      <c r="BM12" s="31">
        <v>-658.3</v>
      </c>
      <c r="BN12" s="13">
        <v>-339.3</v>
      </c>
    </row>
    <row r="13" spans="1:66" ht="6" customHeight="1" x14ac:dyDescent="0.2">
      <c r="A13" s="27"/>
      <c r="B13" s="25"/>
      <c r="C13" s="13"/>
      <c r="D13" s="13"/>
      <c r="E13" s="31"/>
      <c r="F13" s="13"/>
      <c r="G13" s="13"/>
      <c r="H13" s="31"/>
      <c r="I13" s="13"/>
      <c r="J13" s="13"/>
      <c r="K13" s="31"/>
      <c r="L13" s="13"/>
      <c r="M13" s="13"/>
      <c r="N13" s="31"/>
      <c r="O13" s="13"/>
      <c r="P13" s="13"/>
      <c r="Q13" s="31"/>
      <c r="R13" s="13"/>
      <c r="S13" s="13"/>
      <c r="T13" s="31"/>
      <c r="U13" s="13"/>
      <c r="V13" s="13"/>
      <c r="W13" s="31"/>
      <c r="X13" s="13"/>
      <c r="Y13" s="13"/>
      <c r="Z13" s="31"/>
      <c r="AA13" s="13"/>
      <c r="AB13" s="13"/>
      <c r="AC13" s="31"/>
      <c r="AD13" s="13"/>
      <c r="AE13" s="13"/>
      <c r="AF13" s="31"/>
      <c r="AG13" s="13"/>
      <c r="AH13" s="13"/>
      <c r="AI13" s="31"/>
      <c r="AJ13" s="13"/>
      <c r="AK13" s="13"/>
      <c r="AL13" s="31"/>
      <c r="AM13" s="13"/>
      <c r="AN13" s="13"/>
      <c r="AO13" s="31"/>
      <c r="AP13" s="13"/>
      <c r="AQ13" s="13"/>
      <c r="AR13" s="31"/>
      <c r="AS13" s="13"/>
      <c r="AT13" s="13"/>
      <c r="AU13" s="31"/>
      <c r="AV13" s="13"/>
      <c r="AW13" s="13"/>
      <c r="AX13" s="31"/>
      <c r="AY13" s="13"/>
      <c r="AZ13" s="13"/>
      <c r="BA13" s="31"/>
      <c r="BB13" s="13"/>
      <c r="BC13" s="13"/>
      <c r="BD13" s="31"/>
      <c r="BE13" s="13"/>
      <c r="BF13" s="13"/>
      <c r="BG13" s="31"/>
      <c r="BH13" s="13"/>
      <c r="BI13" s="13"/>
      <c r="BJ13" s="31"/>
      <c r="BK13" s="13"/>
      <c r="BL13" s="13"/>
      <c r="BM13" s="31"/>
      <c r="BN13" s="13"/>
    </row>
    <row r="14" spans="1:66" ht="14.25" x14ac:dyDescent="0.2">
      <c r="A14" s="91" t="s">
        <v>198</v>
      </c>
      <c r="B14" s="85" t="s">
        <v>1</v>
      </c>
      <c r="C14" s="92">
        <v>332</v>
      </c>
      <c r="D14" s="92">
        <v>279</v>
      </c>
      <c r="E14" s="93">
        <v>611</v>
      </c>
      <c r="F14" s="92">
        <v>302</v>
      </c>
      <c r="G14" s="92">
        <v>516</v>
      </c>
      <c r="H14" s="93">
        <v>818</v>
      </c>
      <c r="I14" s="92">
        <v>696</v>
      </c>
      <c r="J14" s="92">
        <v>662</v>
      </c>
      <c r="K14" s="93">
        <v>1358</v>
      </c>
      <c r="L14" s="92">
        <v>449</v>
      </c>
      <c r="M14" s="92">
        <v>107</v>
      </c>
      <c r="N14" s="93">
        <v>556</v>
      </c>
      <c r="O14" s="92">
        <v>635</v>
      </c>
      <c r="P14" s="92">
        <v>464</v>
      </c>
      <c r="Q14" s="93">
        <v>1099</v>
      </c>
      <c r="R14" s="92">
        <v>328</v>
      </c>
      <c r="S14" s="92">
        <v>735</v>
      </c>
      <c r="T14" s="93">
        <v>1063</v>
      </c>
      <c r="U14" s="92">
        <v>665</v>
      </c>
      <c r="V14" s="92">
        <v>-650</v>
      </c>
      <c r="W14" s="93">
        <v>15</v>
      </c>
      <c r="X14" s="92">
        <v>-23</v>
      </c>
      <c r="Y14" s="92">
        <v>263</v>
      </c>
      <c r="Z14" s="93">
        <v>240</v>
      </c>
      <c r="AA14" s="92">
        <v>-48</v>
      </c>
      <c r="AB14" s="92">
        <v>-995</v>
      </c>
      <c r="AC14" s="93">
        <v>-1043</v>
      </c>
      <c r="AD14" s="92">
        <v>-435</v>
      </c>
      <c r="AE14" s="92">
        <v>-385</v>
      </c>
      <c r="AF14" s="93">
        <v>-820</v>
      </c>
      <c r="AG14" s="92">
        <v>32.299999999999997</v>
      </c>
      <c r="AH14" s="92">
        <v>-9.3000000000000007</v>
      </c>
      <c r="AI14" s="93">
        <v>23.1</v>
      </c>
      <c r="AJ14" s="92">
        <v>91</v>
      </c>
      <c r="AK14" s="92">
        <v>11.3</v>
      </c>
      <c r="AL14" s="93">
        <v>102.3</v>
      </c>
      <c r="AM14" s="92">
        <v>185.5</v>
      </c>
      <c r="AN14" s="92">
        <v>111.1</v>
      </c>
      <c r="AO14" s="93">
        <v>296.60000000000002</v>
      </c>
      <c r="AP14" s="92">
        <v>325</v>
      </c>
      <c r="AQ14" s="92">
        <v>296.7</v>
      </c>
      <c r="AR14" s="93">
        <v>621.6</v>
      </c>
      <c r="AS14" s="92">
        <v>547.6</v>
      </c>
      <c r="AT14" s="92">
        <v>496.9</v>
      </c>
      <c r="AU14" s="93">
        <v>1044.5</v>
      </c>
      <c r="AV14" s="92">
        <v>510.5</v>
      </c>
      <c r="AW14" s="92">
        <v>952.4</v>
      </c>
      <c r="AX14" s="93">
        <v>1462.9</v>
      </c>
      <c r="AY14" s="92">
        <v>840</v>
      </c>
      <c r="AZ14" s="92">
        <v>500.8</v>
      </c>
      <c r="BA14" s="93">
        <v>1340.8</v>
      </c>
      <c r="BB14" s="92">
        <v>293.7</v>
      </c>
      <c r="BC14" s="92">
        <v>16</v>
      </c>
      <c r="BD14" s="93">
        <v>309.7</v>
      </c>
      <c r="BE14" s="92">
        <v>529.79999999999995</v>
      </c>
      <c r="BF14" s="92">
        <v>1228.5999999999999</v>
      </c>
      <c r="BG14" s="93">
        <v>1758.5</v>
      </c>
      <c r="BH14" s="92">
        <v>2257.4</v>
      </c>
      <c r="BI14" s="92">
        <v>1591.5</v>
      </c>
      <c r="BJ14" s="93">
        <v>3848.9</v>
      </c>
      <c r="BK14" s="92">
        <v>834.4</v>
      </c>
      <c r="BL14" s="92">
        <v>653</v>
      </c>
      <c r="BM14" s="93">
        <v>1487.3</v>
      </c>
      <c r="BN14" s="92">
        <v>681.8</v>
      </c>
    </row>
    <row r="15" spans="1:66" x14ac:dyDescent="0.2">
      <c r="A15" s="94" t="s">
        <v>25</v>
      </c>
      <c r="B15" s="85" t="s">
        <v>1</v>
      </c>
      <c r="C15" s="92">
        <v>331.9</v>
      </c>
      <c r="D15" s="92">
        <v>279.2</v>
      </c>
      <c r="E15" s="93">
        <v>611.1</v>
      </c>
      <c r="F15" s="92">
        <v>301.7</v>
      </c>
      <c r="G15" s="92">
        <v>516.1</v>
      </c>
      <c r="H15" s="93">
        <v>817.8</v>
      </c>
      <c r="I15" s="92">
        <v>768.8</v>
      </c>
      <c r="J15" s="92">
        <v>796.5</v>
      </c>
      <c r="K15" s="93">
        <v>1565.3</v>
      </c>
      <c r="L15" s="92">
        <v>517.1</v>
      </c>
      <c r="M15" s="92">
        <v>326.8</v>
      </c>
      <c r="N15" s="93">
        <v>843.9</v>
      </c>
      <c r="O15" s="92">
        <v>627.29999999999995</v>
      </c>
      <c r="P15" s="92">
        <v>430.3</v>
      </c>
      <c r="Q15" s="93">
        <v>1057.5</v>
      </c>
      <c r="R15" s="92">
        <v>493</v>
      </c>
      <c r="S15" s="92">
        <v>773.5</v>
      </c>
      <c r="T15" s="93">
        <v>1266.5</v>
      </c>
      <c r="U15" s="92">
        <v>747.1</v>
      </c>
      <c r="V15" s="92">
        <v>-586.9</v>
      </c>
      <c r="W15" s="93">
        <v>160.1</v>
      </c>
      <c r="X15" s="92">
        <v>-20.6</v>
      </c>
      <c r="Y15" s="92">
        <v>279.89999999999998</v>
      </c>
      <c r="Z15" s="93">
        <v>259.3</v>
      </c>
      <c r="AA15" s="92">
        <v>-36.799999999999997</v>
      </c>
      <c r="AB15" s="92">
        <v>-54.4</v>
      </c>
      <c r="AC15" s="93">
        <v>-91.1</v>
      </c>
      <c r="AD15" s="92">
        <v>-135.6</v>
      </c>
      <c r="AE15" s="92">
        <v>-83.4</v>
      </c>
      <c r="AF15" s="93">
        <v>-219</v>
      </c>
      <c r="AG15" s="92">
        <v>27.6</v>
      </c>
      <c r="AH15" s="92">
        <v>49.7</v>
      </c>
      <c r="AI15" s="93">
        <v>77.3</v>
      </c>
      <c r="AJ15" s="92">
        <v>111.1</v>
      </c>
      <c r="AK15" s="92">
        <v>105.6</v>
      </c>
      <c r="AL15" s="93">
        <v>216.7</v>
      </c>
      <c r="AM15" s="92">
        <v>176.2</v>
      </c>
      <c r="AN15" s="92">
        <v>149.69999999999999</v>
      </c>
      <c r="AO15" s="93">
        <v>325.89999999999998</v>
      </c>
      <c r="AP15" s="92">
        <v>244.8</v>
      </c>
      <c r="AQ15" s="92">
        <v>337.2</v>
      </c>
      <c r="AR15" s="93">
        <v>582</v>
      </c>
      <c r="AS15" s="92">
        <v>575.9</v>
      </c>
      <c r="AT15" s="92">
        <v>529.5</v>
      </c>
      <c r="AU15" s="93">
        <v>1105.4000000000001</v>
      </c>
      <c r="AV15" s="92">
        <v>524.29999999999995</v>
      </c>
      <c r="AW15" s="92">
        <v>745</v>
      </c>
      <c r="AX15" s="93">
        <v>1269.3</v>
      </c>
      <c r="AY15" s="92">
        <v>849.6</v>
      </c>
      <c r="AZ15" s="92">
        <v>498.7</v>
      </c>
      <c r="BA15" s="93">
        <v>1348.3</v>
      </c>
      <c r="BB15" s="92">
        <v>302.39999999999998</v>
      </c>
      <c r="BC15" s="92">
        <v>261.60000000000002</v>
      </c>
      <c r="BD15" s="93">
        <v>564</v>
      </c>
      <c r="BE15" s="92">
        <v>530.6</v>
      </c>
      <c r="BF15" s="92">
        <v>1193.2</v>
      </c>
      <c r="BG15" s="93">
        <v>1723.8</v>
      </c>
      <c r="BH15" s="92">
        <v>2204.1</v>
      </c>
      <c r="BI15" s="92">
        <v>1583.1</v>
      </c>
      <c r="BJ15" s="93">
        <v>3787.2</v>
      </c>
      <c r="BK15" s="92">
        <v>851.1</v>
      </c>
      <c r="BL15" s="92">
        <v>756.5</v>
      </c>
      <c r="BM15" s="93">
        <v>1607.7</v>
      </c>
      <c r="BN15" s="92">
        <v>718.4</v>
      </c>
    </row>
    <row r="16" spans="1:66" ht="6" customHeight="1" x14ac:dyDescent="0.2">
      <c r="A16" s="27"/>
      <c r="B16" s="25"/>
      <c r="C16" s="13"/>
      <c r="D16" s="13"/>
      <c r="E16" s="31"/>
      <c r="F16" s="13"/>
      <c r="G16" s="13"/>
      <c r="H16" s="31"/>
      <c r="I16" s="13"/>
      <c r="J16" s="13"/>
      <c r="K16" s="31"/>
      <c r="L16" s="13"/>
      <c r="M16" s="13"/>
      <c r="N16" s="31"/>
      <c r="O16" s="13"/>
      <c r="P16" s="13"/>
      <c r="Q16" s="31"/>
      <c r="R16" s="13"/>
      <c r="S16" s="13"/>
      <c r="T16" s="31"/>
      <c r="U16" s="13"/>
      <c r="V16" s="13"/>
      <c r="W16" s="31"/>
      <c r="X16" s="13"/>
      <c r="Y16" s="13"/>
      <c r="Z16" s="31"/>
      <c r="AA16" s="13"/>
      <c r="AB16" s="13"/>
      <c r="AC16" s="31"/>
      <c r="AD16" s="13"/>
      <c r="AE16" s="13"/>
      <c r="AF16" s="31"/>
      <c r="AG16" s="13"/>
      <c r="AH16" s="13"/>
      <c r="AI16" s="31"/>
      <c r="AJ16" s="13"/>
      <c r="AK16" s="13"/>
      <c r="AL16" s="31"/>
      <c r="AM16" s="13"/>
      <c r="AN16" s="13"/>
      <c r="AO16" s="31"/>
      <c r="AP16" s="13"/>
      <c r="AQ16" s="13"/>
      <c r="AR16" s="31"/>
      <c r="AS16" s="13"/>
      <c r="AT16" s="13"/>
      <c r="AU16" s="31"/>
      <c r="AV16" s="13"/>
      <c r="AW16" s="13"/>
      <c r="AX16" s="31"/>
      <c r="AY16" s="13"/>
      <c r="AZ16" s="13"/>
      <c r="BA16" s="31"/>
      <c r="BB16" s="13"/>
      <c r="BC16" s="13"/>
      <c r="BD16" s="31"/>
      <c r="BE16" s="13"/>
      <c r="BF16" s="13"/>
      <c r="BG16" s="31"/>
      <c r="BH16" s="13"/>
      <c r="BI16" s="13"/>
      <c r="BJ16" s="31"/>
      <c r="BK16" s="13"/>
      <c r="BL16" s="13"/>
      <c r="BM16" s="31"/>
      <c r="BN16" s="13"/>
    </row>
    <row r="17" spans="1:69" x14ac:dyDescent="0.2">
      <c r="A17" s="27" t="s">
        <v>2</v>
      </c>
      <c r="B17" s="25" t="s">
        <v>1</v>
      </c>
      <c r="C17" s="13">
        <v>-18</v>
      </c>
      <c r="D17" s="13">
        <v>-4</v>
      </c>
      <c r="E17" s="31">
        <v>-22</v>
      </c>
      <c r="F17" s="13">
        <v>-7</v>
      </c>
      <c r="G17" s="13">
        <v>-10</v>
      </c>
      <c r="H17" s="31">
        <v>-17</v>
      </c>
      <c r="I17" s="13">
        <v>-23</v>
      </c>
      <c r="J17" s="13">
        <v>-21</v>
      </c>
      <c r="K17" s="31">
        <v>-44</v>
      </c>
      <c r="L17" s="13">
        <v>-35</v>
      </c>
      <c r="M17" s="13">
        <v>-55</v>
      </c>
      <c r="N17" s="31">
        <v>-90</v>
      </c>
      <c r="O17" s="13">
        <v>-72</v>
      </c>
      <c r="P17" s="13">
        <v>-69</v>
      </c>
      <c r="Q17" s="31">
        <v>-141</v>
      </c>
      <c r="R17" s="13">
        <v>-66</v>
      </c>
      <c r="S17" s="13">
        <v>-65</v>
      </c>
      <c r="T17" s="31">
        <v>-131</v>
      </c>
      <c r="U17" s="13">
        <v>-76</v>
      </c>
      <c r="V17" s="13">
        <v>-59</v>
      </c>
      <c r="W17" s="31">
        <v>-135</v>
      </c>
      <c r="X17" s="13">
        <v>-56</v>
      </c>
      <c r="Y17" s="13">
        <v>-57</v>
      </c>
      <c r="Z17" s="31">
        <v>-113</v>
      </c>
      <c r="AA17" s="13">
        <v>-52</v>
      </c>
      <c r="AB17" s="13">
        <v>-54</v>
      </c>
      <c r="AC17" s="31">
        <v>-106</v>
      </c>
      <c r="AD17" s="13">
        <v>-70</v>
      </c>
      <c r="AE17" s="13">
        <v>-50</v>
      </c>
      <c r="AF17" s="31">
        <v>-120</v>
      </c>
      <c r="AG17" s="13">
        <v>-35</v>
      </c>
      <c r="AH17" s="13">
        <v>-48.030089529592509</v>
      </c>
      <c r="AI17" s="31">
        <v>-82.849838925888164</v>
      </c>
      <c r="AJ17" s="13">
        <v>-30.1</v>
      </c>
      <c r="AK17" s="13">
        <v>-38</v>
      </c>
      <c r="AL17" s="31">
        <v>-68.2</v>
      </c>
      <c r="AM17" s="13">
        <v>-40.4</v>
      </c>
      <c r="AN17" s="13">
        <v>-36.700000000000003</v>
      </c>
      <c r="AO17" s="31">
        <v>-77.099999999999994</v>
      </c>
      <c r="AP17" s="13">
        <v>-40.1</v>
      </c>
      <c r="AQ17" s="13">
        <v>-69</v>
      </c>
      <c r="AR17" s="31">
        <v>-109.1</v>
      </c>
      <c r="AS17" s="13">
        <v>-52.1</v>
      </c>
      <c r="AT17" s="13">
        <v>-42.8</v>
      </c>
      <c r="AU17" s="31">
        <v>-95</v>
      </c>
      <c r="AV17" s="13">
        <v>-41</v>
      </c>
      <c r="AW17" s="13">
        <v>-71.5</v>
      </c>
      <c r="AX17" s="31">
        <v>-112.5</v>
      </c>
      <c r="AY17" s="13">
        <v>-28.3</v>
      </c>
      <c r="AZ17" s="13">
        <v>-28.6</v>
      </c>
      <c r="BA17" s="31">
        <v>-56.9</v>
      </c>
      <c r="BB17" s="13">
        <v>-38.200000000000003</v>
      </c>
      <c r="BC17" s="13">
        <v>-38.799999999999997</v>
      </c>
      <c r="BD17" s="31">
        <v>-77</v>
      </c>
      <c r="BE17" s="13">
        <v>-37.799999999999997</v>
      </c>
      <c r="BF17" s="13">
        <v>-34</v>
      </c>
      <c r="BG17" s="31">
        <v>-71.900000000000006</v>
      </c>
      <c r="BH17" s="13">
        <v>-37.700000000000003</v>
      </c>
      <c r="BI17" s="13">
        <v>-34.799999999999997</v>
      </c>
      <c r="BJ17" s="31">
        <v>-72.400000000000006</v>
      </c>
      <c r="BK17" s="13">
        <v>-38.700000000000003</v>
      </c>
      <c r="BL17" s="13">
        <v>-33.700000000000003</v>
      </c>
      <c r="BM17" s="31">
        <v>-72.400000000000006</v>
      </c>
      <c r="BN17" s="13">
        <v>-32.5</v>
      </c>
    </row>
    <row r="18" spans="1:69" ht="6" customHeight="1" x14ac:dyDescent="0.2">
      <c r="A18" s="27"/>
      <c r="B18" s="25"/>
      <c r="C18" s="13"/>
      <c r="D18" s="13"/>
      <c r="E18" s="31"/>
      <c r="F18" s="13"/>
      <c r="G18" s="13"/>
      <c r="H18" s="31"/>
      <c r="I18" s="13"/>
      <c r="J18" s="13"/>
      <c r="K18" s="31"/>
      <c r="L18" s="13"/>
      <c r="M18" s="13"/>
      <c r="N18" s="31"/>
      <c r="O18" s="13"/>
      <c r="P18" s="13"/>
      <c r="Q18" s="31"/>
      <c r="R18" s="13"/>
      <c r="S18" s="13"/>
      <c r="T18" s="31"/>
      <c r="U18" s="13"/>
      <c r="V18" s="13"/>
      <c r="W18" s="31"/>
      <c r="X18" s="13"/>
      <c r="Y18" s="13"/>
      <c r="Z18" s="31"/>
      <c r="AA18" s="13"/>
      <c r="AB18" s="13"/>
      <c r="AC18" s="31"/>
      <c r="AD18" s="13"/>
      <c r="AE18" s="13"/>
      <c r="AF18" s="31"/>
      <c r="AG18" s="13"/>
      <c r="AH18" s="13"/>
      <c r="AI18" s="31"/>
      <c r="AJ18" s="13"/>
      <c r="AK18" s="13"/>
      <c r="AL18" s="31"/>
      <c r="AM18" s="13"/>
      <c r="AN18" s="13"/>
      <c r="AO18" s="31"/>
      <c r="AP18" s="13"/>
      <c r="AQ18" s="13"/>
      <c r="AR18" s="31"/>
      <c r="AS18" s="13"/>
      <c r="AT18" s="13"/>
      <c r="AU18" s="31"/>
      <c r="AV18" s="13"/>
      <c r="AW18" s="13"/>
      <c r="AX18" s="31"/>
      <c r="AY18" s="13"/>
      <c r="AZ18" s="13"/>
      <c r="BA18" s="31"/>
      <c r="BB18" s="13"/>
      <c r="BC18" s="13"/>
      <c r="BD18" s="31"/>
      <c r="BE18" s="13"/>
      <c r="BF18" s="13"/>
      <c r="BG18" s="31"/>
      <c r="BH18" s="13"/>
      <c r="BI18" s="13"/>
      <c r="BJ18" s="31"/>
      <c r="BK18" s="13"/>
      <c r="BL18" s="13"/>
      <c r="BM18" s="31"/>
      <c r="BN18" s="13"/>
    </row>
    <row r="19" spans="1:69" x14ac:dyDescent="0.2">
      <c r="A19" s="91" t="s">
        <v>27</v>
      </c>
      <c r="B19" s="85" t="s">
        <v>1</v>
      </c>
      <c r="C19" s="92">
        <v>242</v>
      </c>
      <c r="D19" s="92">
        <v>210</v>
      </c>
      <c r="E19" s="93">
        <v>452</v>
      </c>
      <c r="F19" s="92">
        <v>227</v>
      </c>
      <c r="G19" s="92">
        <v>357</v>
      </c>
      <c r="H19" s="93">
        <v>584</v>
      </c>
      <c r="I19" s="92">
        <v>502</v>
      </c>
      <c r="J19" s="92">
        <v>480</v>
      </c>
      <c r="K19" s="93">
        <v>982</v>
      </c>
      <c r="L19" s="92">
        <v>312</v>
      </c>
      <c r="M19" s="92">
        <v>26</v>
      </c>
      <c r="N19" s="93">
        <v>338</v>
      </c>
      <c r="O19" s="92">
        <v>388</v>
      </c>
      <c r="P19" s="92">
        <v>298</v>
      </c>
      <c r="Q19" s="93">
        <v>686</v>
      </c>
      <c r="R19" s="92">
        <v>116</v>
      </c>
      <c r="S19" s="92">
        <v>480</v>
      </c>
      <c r="T19" s="93">
        <v>596</v>
      </c>
      <c r="U19" s="92">
        <v>407</v>
      </c>
      <c r="V19" s="92">
        <v>-473</v>
      </c>
      <c r="W19" s="93">
        <v>-66</v>
      </c>
      <c r="X19" s="92">
        <v>-28</v>
      </c>
      <c r="Y19" s="92">
        <v>154</v>
      </c>
      <c r="Z19" s="93">
        <v>126</v>
      </c>
      <c r="AA19" s="92">
        <v>-55</v>
      </c>
      <c r="AB19" s="92">
        <v>-999</v>
      </c>
      <c r="AC19" s="93">
        <v>-1054</v>
      </c>
      <c r="AD19" s="92">
        <v>-530</v>
      </c>
      <c r="AE19" s="92">
        <v>-514</v>
      </c>
      <c r="AF19" s="93">
        <v>-1044</v>
      </c>
      <c r="AG19" s="92">
        <v>-23.8</v>
      </c>
      <c r="AH19" s="92">
        <v>-83.4</v>
      </c>
      <c r="AI19" s="93">
        <v>-107.1</v>
      </c>
      <c r="AJ19" s="92">
        <v>3.7</v>
      </c>
      <c r="AK19" s="92">
        <v>-86.2</v>
      </c>
      <c r="AL19" s="93">
        <v>-82.4</v>
      </c>
      <c r="AM19" s="92">
        <v>92.7</v>
      </c>
      <c r="AN19" s="92">
        <v>43.6</v>
      </c>
      <c r="AO19" s="93">
        <v>136.30000000000001</v>
      </c>
      <c r="AP19" s="92">
        <v>200.1</v>
      </c>
      <c r="AQ19" s="92">
        <v>153.6</v>
      </c>
      <c r="AR19" s="93">
        <v>353.8</v>
      </c>
      <c r="AS19" s="92">
        <v>359.1</v>
      </c>
      <c r="AT19" s="92">
        <v>356.7</v>
      </c>
      <c r="AU19" s="93">
        <v>715.9</v>
      </c>
      <c r="AV19" s="92">
        <v>441.2</v>
      </c>
      <c r="AW19" s="92">
        <v>1127.9000000000001</v>
      </c>
      <c r="AX19" s="93">
        <v>1569.1</v>
      </c>
      <c r="AY19" s="92">
        <v>624.29999999999995</v>
      </c>
      <c r="AZ19" s="92">
        <v>391.6</v>
      </c>
      <c r="BA19" s="93">
        <v>1015.8</v>
      </c>
      <c r="BB19" s="92">
        <v>185.8</v>
      </c>
      <c r="BC19" s="92">
        <v>-89.300000000000011</v>
      </c>
      <c r="BD19" s="93">
        <v>96.5</v>
      </c>
      <c r="BE19" s="92">
        <v>330.3</v>
      </c>
      <c r="BF19" s="92">
        <v>863</v>
      </c>
      <c r="BG19" s="93">
        <v>1193.3</v>
      </c>
      <c r="BH19" s="92">
        <v>1643.5</v>
      </c>
      <c r="BI19" s="92">
        <v>1166.5999999999999</v>
      </c>
      <c r="BJ19" s="93">
        <v>2810.2</v>
      </c>
      <c r="BK19" s="92">
        <v>598.9</v>
      </c>
      <c r="BL19" s="92">
        <v>410.3</v>
      </c>
      <c r="BM19" s="93">
        <v>1009.2</v>
      </c>
      <c r="BN19" s="92">
        <v>439.3</v>
      </c>
    </row>
    <row r="20" spans="1:69" x14ac:dyDescent="0.2">
      <c r="A20" s="94" t="s">
        <v>28</v>
      </c>
      <c r="B20" s="85" t="s">
        <v>1</v>
      </c>
      <c r="C20" s="92">
        <v>242.4</v>
      </c>
      <c r="D20" s="92">
        <v>209.3</v>
      </c>
      <c r="E20" s="93">
        <v>451.7</v>
      </c>
      <c r="F20" s="92">
        <v>227</v>
      </c>
      <c r="G20" s="92">
        <v>357</v>
      </c>
      <c r="H20" s="93">
        <v>584</v>
      </c>
      <c r="I20" s="92">
        <v>554.29999999999995</v>
      </c>
      <c r="J20" s="92">
        <v>579.4</v>
      </c>
      <c r="K20" s="93">
        <v>1133.7</v>
      </c>
      <c r="L20" s="92">
        <v>368.8</v>
      </c>
      <c r="M20" s="92">
        <v>190.3</v>
      </c>
      <c r="N20" s="93">
        <v>559.1</v>
      </c>
      <c r="O20" s="92">
        <v>386</v>
      </c>
      <c r="P20" s="92">
        <v>259.10000000000002</v>
      </c>
      <c r="Q20" s="93">
        <v>645.1</v>
      </c>
      <c r="R20" s="92">
        <v>306.2</v>
      </c>
      <c r="S20" s="92">
        <v>505.5</v>
      </c>
      <c r="T20" s="93">
        <v>811.7</v>
      </c>
      <c r="U20" s="92">
        <v>472.6</v>
      </c>
      <c r="V20" s="92">
        <v>-428.4</v>
      </c>
      <c r="W20" s="93">
        <v>44.2</v>
      </c>
      <c r="X20" s="92">
        <v>-51.8</v>
      </c>
      <c r="Y20" s="92">
        <v>170.3</v>
      </c>
      <c r="Z20" s="93">
        <v>118.5</v>
      </c>
      <c r="AA20" s="92">
        <v>-43.4</v>
      </c>
      <c r="AB20" s="92">
        <v>-66.7</v>
      </c>
      <c r="AC20" s="93">
        <v>-110.1</v>
      </c>
      <c r="AD20" s="92">
        <v>-132.1</v>
      </c>
      <c r="AE20" s="92">
        <v>-95.3</v>
      </c>
      <c r="AF20" s="93">
        <v>-227.5</v>
      </c>
      <c r="AG20" s="92">
        <v>3.8</v>
      </c>
      <c r="AH20" s="92">
        <v>-6</v>
      </c>
      <c r="AI20" s="93">
        <v>-2.1</v>
      </c>
      <c r="AJ20" s="92">
        <v>24</v>
      </c>
      <c r="AK20" s="92">
        <v>53.1</v>
      </c>
      <c r="AL20" s="93">
        <v>77.099999999999994</v>
      </c>
      <c r="AM20" s="92">
        <v>88.4</v>
      </c>
      <c r="AN20" s="92">
        <v>72.7</v>
      </c>
      <c r="AO20" s="93">
        <v>161.1</v>
      </c>
      <c r="AP20" s="92">
        <v>130.4</v>
      </c>
      <c r="AQ20" s="92">
        <v>176.3</v>
      </c>
      <c r="AR20" s="93">
        <v>306.7</v>
      </c>
      <c r="AS20" s="92">
        <v>342.7</v>
      </c>
      <c r="AT20" s="92">
        <v>309.60000000000002</v>
      </c>
      <c r="AU20" s="93">
        <v>652.4</v>
      </c>
      <c r="AV20" s="92">
        <v>327</v>
      </c>
      <c r="AW20" s="92">
        <v>499</v>
      </c>
      <c r="AX20" s="93">
        <v>826</v>
      </c>
      <c r="AY20" s="92">
        <v>613.5</v>
      </c>
      <c r="AZ20" s="92">
        <v>352.9</v>
      </c>
      <c r="BA20" s="93">
        <v>966.3</v>
      </c>
      <c r="BB20" s="92">
        <v>199.6</v>
      </c>
      <c r="BC20" s="92">
        <v>153.4</v>
      </c>
      <c r="BD20" s="93">
        <v>353</v>
      </c>
      <c r="BE20" s="92">
        <v>332.8</v>
      </c>
      <c r="BF20" s="92">
        <v>833.5</v>
      </c>
      <c r="BG20" s="93">
        <v>1166.3</v>
      </c>
      <c r="BH20" s="92">
        <v>1573.4</v>
      </c>
      <c r="BI20" s="92">
        <v>1127.7</v>
      </c>
      <c r="BJ20" s="93">
        <v>2701.1</v>
      </c>
      <c r="BK20" s="92">
        <v>614.4</v>
      </c>
      <c r="BL20" s="92">
        <v>484.4</v>
      </c>
      <c r="BM20" s="93">
        <v>1098.5</v>
      </c>
      <c r="BN20" s="92">
        <v>473.7</v>
      </c>
    </row>
    <row r="21" spans="1:69" ht="14.25" customHeight="1" x14ac:dyDescent="0.2">
      <c r="A21" s="27"/>
      <c r="B21" s="25"/>
      <c r="C21" s="13"/>
      <c r="D21" s="13"/>
      <c r="E21" s="31"/>
      <c r="F21" s="13"/>
      <c r="G21" s="13"/>
      <c r="H21" s="31"/>
      <c r="I21" s="13"/>
      <c r="J21" s="13"/>
      <c r="K21" s="31"/>
      <c r="L21" s="13"/>
      <c r="M21" s="13"/>
      <c r="N21" s="31"/>
      <c r="O21" s="13"/>
      <c r="P21" s="13"/>
      <c r="Q21" s="31"/>
      <c r="R21" s="13"/>
      <c r="S21" s="13"/>
      <c r="T21" s="31"/>
      <c r="U21" s="13"/>
      <c r="V21" s="13"/>
      <c r="W21" s="31"/>
      <c r="X21" s="13"/>
      <c r="Y21" s="13"/>
      <c r="Z21" s="31"/>
      <c r="AA21" s="13"/>
      <c r="AB21" s="13"/>
      <c r="AC21" s="31"/>
      <c r="AD21" s="13"/>
      <c r="AE21" s="13"/>
      <c r="AF21" s="31"/>
      <c r="AG21" s="13"/>
      <c r="AH21" s="13"/>
      <c r="AI21" s="31"/>
      <c r="AJ21" s="13"/>
      <c r="AK21" s="13"/>
      <c r="AL21" s="31"/>
      <c r="AM21" s="13"/>
      <c r="AN21" s="13"/>
      <c r="AO21" s="31"/>
      <c r="AP21" s="13"/>
      <c r="AQ21" s="13"/>
      <c r="AR21" s="31"/>
      <c r="AS21" s="13"/>
      <c r="AT21" s="13"/>
      <c r="AU21" s="31"/>
      <c r="AV21" s="13"/>
      <c r="AW21" s="13"/>
      <c r="AX21" s="31"/>
      <c r="AY21" s="13"/>
      <c r="AZ21" s="13"/>
      <c r="BA21" s="31"/>
      <c r="BB21" s="13"/>
      <c r="BC21" s="13"/>
      <c r="BD21" s="31"/>
      <c r="BE21" s="13"/>
      <c r="BF21" s="13"/>
      <c r="BG21" s="31"/>
      <c r="BH21" s="13"/>
      <c r="BI21" s="13"/>
      <c r="BJ21" s="31"/>
      <c r="BK21" s="13"/>
      <c r="BL21" s="13"/>
      <c r="BM21" s="31"/>
      <c r="BN21" s="13"/>
    </row>
    <row r="22" spans="1:69" ht="14.25" x14ac:dyDescent="0.2">
      <c r="A22" s="304" t="s">
        <v>78</v>
      </c>
      <c r="B22" s="305" t="s">
        <v>0</v>
      </c>
      <c r="C22" s="290">
        <v>0.10100000000000001</v>
      </c>
      <c r="D22" s="290">
        <v>0.16200000000000001</v>
      </c>
      <c r="E22" s="291">
        <v>0.16200000000000001</v>
      </c>
      <c r="F22" s="290">
        <v>0.157</v>
      </c>
      <c r="G22" s="290">
        <v>0.22</v>
      </c>
      <c r="H22" s="291">
        <v>0.22</v>
      </c>
      <c r="I22" s="290">
        <v>0.32400000000000001</v>
      </c>
      <c r="J22" s="290">
        <v>0.36799999999999999</v>
      </c>
      <c r="K22" s="291">
        <v>0.36799999999999999</v>
      </c>
      <c r="L22" s="290">
        <v>0.28499999999999998</v>
      </c>
      <c r="M22" s="290">
        <v>0.16700000000000001</v>
      </c>
      <c r="N22" s="291">
        <v>0.16700000000000001</v>
      </c>
      <c r="O22" s="290">
        <v>0.17599999999999999</v>
      </c>
      <c r="P22" s="290">
        <v>0.189</v>
      </c>
      <c r="Q22" s="291">
        <v>0.189</v>
      </c>
      <c r="R22" s="290">
        <v>0.161</v>
      </c>
      <c r="S22" s="290">
        <v>0.217</v>
      </c>
      <c r="T22" s="291">
        <v>0.217</v>
      </c>
      <c r="U22" s="290">
        <v>0.23200000000000001</v>
      </c>
      <c r="V22" s="290">
        <v>2.1999999999999999E-2</v>
      </c>
      <c r="W22" s="291">
        <v>2.1999999999999999E-2</v>
      </c>
      <c r="X22" s="290">
        <v>-8.8999999999999996E-2</v>
      </c>
      <c r="Y22" s="290">
        <v>4.1000000000000002E-2</v>
      </c>
      <c r="Z22" s="291">
        <v>4.1000000000000002E-2</v>
      </c>
      <c r="AA22" s="290">
        <v>3.6999999999999998E-2</v>
      </c>
      <c r="AB22" s="290">
        <v>-1.4E-2</v>
      </c>
      <c r="AC22" s="291">
        <v>-1.4E-2</v>
      </c>
      <c r="AD22" s="290">
        <v>-3.2000000000000001E-2</v>
      </c>
      <c r="AE22" s="290">
        <v>-4.2999999999999997E-2</v>
      </c>
      <c r="AF22" s="291">
        <v>-4.2999999999999997E-2</v>
      </c>
      <c r="AG22" s="290">
        <v>-1.2E-2</v>
      </c>
      <c r="AH22" s="290">
        <v>1.7999999999999999E-2</v>
      </c>
      <c r="AI22" s="291">
        <v>1.7999999999999999E-2</v>
      </c>
      <c r="AJ22" s="290">
        <v>3.5999999999999997E-2</v>
      </c>
      <c r="AK22" s="290">
        <v>4.4999999999999998E-2</v>
      </c>
      <c r="AL22" s="291">
        <v>4.4999999999999998E-2</v>
      </c>
      <c r="AM22" s="290">
        <v>5.7000000000000002E-2</v>
      </c>
      <c r="AN22" s="290">
        <v>6.4000000000000001E-2</v>
      </c>
      <c r="AO22" s="291">
        <v>6.4000000000000001E-2</v>
      </c>
      <c r="AP22" s="290">
        <v>7.0000000000000007E-2</v>
      </c>
      <c r="AQ22" s="290">
        <v>9.5000000000000001E-2</v>
      </c>
      <c r="AR22" s="291">
        <v>9.5000000000000001E-2</v>
      </c>
      <c r="AS22" s="290">
        <v>0.14899999999999999</v>
      </c>
      <c r="AT22" s="290">
        <v>0.185</v>
      </c>
      <c r="AU22" s="291">
        <v>0.185</v>
      </c>
      <c r="AV22" s="290">
        <v>0.17199999999999999</v>
      </c>
      <c r="AW22" s="290">
        <v>0.2</v>
      </c>
      <c r="AX22" s="291">
        <v>0.2</v>
      </c>
      <c r="AY22" s="290">
        <v>0.23899999999999999</v>
      </c>
      <c r="AZ22" s="290">
        <v>0.19500000000000001</v>
      </c>
      <c r="BA22" s="291">
        <v>0.19500000000000001</v>
      </c>
      <c r="BB22" s="290">
        <v>0.112</v>
      </c>
      <c r="BC22" s="290">
        <v>7.5999999999999998E-2</v>
      </c>
      <c r="BD22" s="291">
        <v>7.5999999999999998E-2</v>
      </c>
      <c r="BE22" s="290">
        <v>0.11</v>
      </c>
      <c r="BF22" s="290">
        <v>0.248</v>
      </c>
      <c r="BG22" s="291">
        <v>0.248</v>
      </c>
      <c r="BH22" s="290">
        <v>0.437</v>
      </c>
      <c r="BI22" s="290">
        <v>0.41599999999999998</v>
      </c>
      <c r="BJ22" s="291">
        <v>0.41599999999999998</v>
      </c>
      <c r="BK22" s="290">
        <v>0.23400000000000001</v>
      </c>
      <c r="BL22" s="290">
        <v>0.14599999999999999</v>
      </c>
      <c r="BM22" s="291">
        <v>0.14599999999999999</v>
      </c>
      <c r="BN22" s="290">
        <v>0.13400000000000001</v>
      </c>
    </row>
    <row r="23" spans="1:69" ht="14.25" x14ac:dyDescent="0.2">
      <c r="A23" s="27" t="s">
        <v>79</v>
      </c>
      <c r="B23" s="25" t="s">
        <v>0</v>
      </c>
      <c r="C23" s="290">
        <v>0.17335412806413614</v>
      </c>
      <c r="D23" s="290">
        <v>0.13620722363031612</v>
      </c>
      <c r="E23" s="291">
        <v>0.15436321733122835</v>
      </c>
      <c r="F23" s="290">
        <v>0.15178178345410442</v>
      </c>
      <c r="G23" s="290">
        <v>0.24385138943013715</v>
      </c>
      <c r="H23" s="291">
        <v>0.19676401721057948</v>
      </c>
      <c r="I23" s="290">
        <v>0.35236303820069032</v>
      </c>
      <c r="J23" s="290">
        <v>0.35638075163115174</v>
      </c>
      <c r="K23" s="291">
        <v>0.35408447606407345</v>
      </c>
      <c r="L23" s="290">
        <v>0.22392713187687335</v>
      </c>
      <c r="M23" s="290">
        <v>0.1201340246960329</v>
      </c>
      <c r="N23" s="291">
        <v>0.17306675707928235</v>
      </c>
      <c r="O23" s="290">
        <v>0.23876263165992934</v>
      </c>
      <c r="P23" s="290">
        <v>0.14692678175172452</v>
      </c>
      <c r="Q23" s="291">
        <v>0.19106669700659001</v>
      </c>
      <c r="R23" s="290">
        <v>0.15923522339899873</v>
      </c>
      <c r="S23" s="290">
        <v>0.27129234022120319</v>
      </c>
      <c r="T23" s="291">
        <v>0.21350037008032469</v>
      </c>
      <c r="U23" s="290">
        <v>0.21487186071574974</v>
      </c>
      <c r="V23" s="290">
        <v>-0.17960532323154607</v>
      </c>
      <c r="W23" s="291">
        <v>9.6472372522844949E-3</v>
      </c>
      <c r="X23" s="290">
        <v>-1.8878166958935502E-2</v>
      </c>
      <c r="Y23" s="290">
        <v>6.1187581458598352E-2</v>
      </c>
      <c r="Z23" s="291">
        <v>2.1438483797391668E-2</v>
      </c>
      <c r="AA23" s="290">
        <v>-1.5600421945711275E-2</v>
      </c>
      <c r="AB23" s="290">
        <v>-2.5665235172462823E-2</v>
      </c>
      <c r="AC23" s="291">
        <v>-2.0472665807892237E-2</v>
      </c>
      <c r="AD23" s="290">
        <v>-6.3436962634661712E-2</v>
      </c>
      <c r="AE23" s="290">
        <v>-4.7143272121164211E-2</v>
      </c>
      <c r="AF23" s="291">
        <v>-5.5517501324916015E-2</v>
      </c>
      <c r="AG23" s="290">
        <v>2.085770890198116E-3</v>
      </c>
      <c r="AH23" s="290">
        <v>-3.1687914840781034E-3</v>
      </c>
      <c r="AI23" s="291">
        <v>-5.6454525984783765E-4</v>
      </c>
      <c r="AJ23" s="290">
        <v>1.1756893887419415E-2</v>
      </c>
      <c r="AK23" s="290">
        <v>2.5608577563085069E-2</v>
      </c>
      <c r="AL23" s="291">
        <v>1.8764019695132927E-2</v>
      </c>
      <c r="AM23" s="290">
        <v>4.261231975326172E-2</v>
      </c>
      <c r="AN23" s="290">
        <v>3.4056154523313148E-2</v>
      </c>
      <c r="AO23" s="291">
        <v>3.8297774292744731E-2</v>
      </c>
      <c r="AP23" s="290">
        <v>5.6844896684789495E-2</v>
      </c>
      <c r="AQ23" s="290">
        <v>7.7806092634423299E-2</v>
      </c>
      <c r="AR23" s="291">
        <v>6.7182402718858072E-2</v>
      </c>
      <c r="AS23" s="290">
        <v>0.14585711216750286</v>
      </c>
      <c r="AT23" s="290">
        <v>0.12523069726943484</v>
      </c>
      <c r="AU23" s="291">
        <v>0.13546825675038091</v>
      </c>
      <c r="AV23" s="15">
        <v>0.12631174422179708</v>
      </c>
      <c r="AW23" s="290">
        <v>0.17727170852442659</v>
      </c>
      <c r="AX23" s="291">
        <v>0.15270982945288597</v>
      </c>
      <c r="AY23" s="15">
        <v>0.18646524610745446</v>
      </c>
      <c r="AZ23" s="290">
        <v>0.10318931057324324</v>
      </c>
      <c r="BA23" s="291">
        <v>0.14404450830481222</v>
      </c>
      <c r="BB23" s="15">
        <v>5.8002977293820812E-2</v>
      </c>
      <c r="BC23" s="290">
        <v>4.3999999999999997E-2</v>
      </c>
      <c r="BD23" s="291">
        <v>5.0999999999999997E-2</v>
      </c>
      <c r="BE23" s="15">
        <v>0.10161188171949512</v>
      </c>
      <c r="BF23" s="290">
        <v>0.23874866140700643</v>
      </c>
      <c r="BG23" s="291">
        <v>0.17208236218528503</v>
      </c>
      <c r="BH23" s="15">
        <v>0.3786081148725442</v>
      </c>
      <c r="BI23" s="290">
        <v>0.24234171261192747</v>
      </c>
      <c r="BJ23" s="291">
        <v>0.30691127941014767</v>
      </c>
      <c r="BK23" s="15">
        <v>0.12134390610581895</v>
      </c>
      <c r="BL23" s="290">
        <v>9.3639294896661729E-2</v>
      </c>
      <c r="BM23" s="291">
        <v>0.10735519783025557</v>
      </c>
      <c r="BN23" s="15">
        <v>8.8653166307228193E-2</v>
      </c>
    </row>
    <row r="24" spans="1:69" x14ac:dyDescent="0.2">
      <c r="A24" s="27" t="s">
        <v>4</v>
      </c>
      <c r="B24" s="25" t="s">
        <v>0</v>
      </c>
      <c r="C24" s="15">
        <v>6.9184928537058973E-2</v>
      </c>
      <c r="D24" s="15">
        <v>2.4304693032568082E-2</v>
      </c>
      <c r="E24" s="32">
        <v>2.4304693032568082E-2</v>
      </c>
      <c r="F24" s="15">
        <v>9.0976078648042774E-2</v>
      </c>
      <c r="G24" s="15">
        <v>0.13346413717005323</v>
      </c>
      <c r="H24" s="32">
        <v>0.13346413717005323</v>
      </c>
      <c r="I24" s="15">
        <v>0.14517398929647343</v>
      </c>
      <c r="J24" s="15">
        <v>0.19530626647493907</v>
      </c>
      <c r="K24" s="32">
        <v>0.19530626647493907</v>
      </c>
      <c r="L24" s="15">
        <v>0.33211282514577756</v>
      </c>
      <c r="M24" s="15">
        <v>0.37995798296133737</v>
      </c>
      <c r="N24" s="32">
        <v>0.37995798296133737</v>
      </c>
      <c r="O24" s="15">
        <v>0.35555282690063222</v>
      </c>
      <c r="P24" s="15">
        <v>0.27986902811805142</v>
      </c>
      <c r="Q24" s="32">
        <v>0.27986902811805142</v>
      </c>
      <c r="R24" s="15">
        <v>0.31822526926119832</v>
      </c>
      <c r="S24" s="15">
        <v>0.30399999999999999</v>
      </c>
      <c r="T24" s="32">
        <v>0.30399999999999999</v>
      </c>
      <c r="U24" s="15">
        <v>0.35899999999999999</v>
      </c>
      <c r="V24" s="15">
        <v>0.11799999999999999</v>
      </c>
      <c r="W24" s="32">
        <v>0.11799999999999999</v>
      </c>
      <c r="X24" s="15">
        <v>0.11600000000000001</v>
      </c>
      <c r="Y24" s="15">
        <v>0.114</v>
      </c>
      <c r="Z24" s="32">
        <v>0.114</v>
      </c>
      <c r="AA24" s="15">
        <v>0.14199999999999999</v>
      </c>
      <c r="AB24" s="15">
        <v>0.19540143092790627</v>
      </c>
      <c r="AC24" s="32">
        <v>0.19540143092790627</v>
      </c>
      <c r="AD24" s="15">
        <v>0.157</v>
      </c>
      <c r="AE24" s="15">
        <v>9.2237341641215304E-2</v>
      </c>
      <c r="AF24" s="32">
        <v>9.2237341641215304E-2</v>
      </c>
      <c r="AG24" s="15">
        <v>0.11803787515294564</v>
      </c>
      <c r="AH24" s="15">
        <v>3.2203866660229223E-2</v>
      </c>
      <c r="AI24" s="32">
        <v>3.2203866660229223E-2</v>
      </c>
      <c r="AJ24" s="15">
        <v>4.3999999999999997E-2</v>
      </c>
      <c r="AK24" s="15">
        <v>5.5441275201393803E-2</v>
      </c>
      <c r="AL24" s="32">
        <v>5.5441275201393803E-2</v>
      </c>
      <c r="AM24" s="15">
        <v>8.0169455527862699E-2</v>
      </c>
      <c r="AN24" s="15">
        <v>5.4877193173828297E-2</v>
      </c>
      <c r="AO24" s="32">
        <v>5.4877193173828297E-2</v>
      </c>
      <c r="AP24" s="15">
        <v>0.21663698389079802</v>
      </c>
      <c r="AQ24" s="15">
        <v>0.13496892652561901</v>
      </c>
      <c r="AR24" s="32">
        <v>0.13496892652561901</v>
      </c>
      <c r="AS24" s="15">
        <v>8.9228285519394296E-2</v>
      </c>
      <c r="AT24" s="15">
        <v>3.9858961472148499E-2</v>
      </c>
      <c r="AU24" s="32">
        <v>3.9858961472148499E-2</v>
      </c>
      <c r="AV24" s="15">
        <v>4.3369966784934703E-2</v>
      </c>
      <c r="AW24" s="292" t="s">
        <v>257</v>
      </c>
      <c r="AX24" s="32" t="s">
        <v>257</v>
      </c>
      <c r="AY24" s="292" t="s">
        <v>257</v>
      </c>
      <c r="AZ24" s="292" t="s">
        <v>257</v>
      </c>
      <c r="BA24" s="32" t="s">
        <v>257</v>
      </c>
      <c r="BB24" s="292">
        <v>6.3995136279264295E-3</v>
      </c>
      <c r="BC24" s="292" t="s">
        <v>257</v>
      </c>
      <c r="BD24" s="32" t="s">
        <v>257</v>
      </c>
      <c r="BE24" s="292" t="s">
        <v>257</v>
      </c>
      <c r="BF24" s="292" t="s">
        <v>257</v>
      </c>
      <c r="BG24" s="32" t="s">
        <v>257</v>
      </c>
      <c r="BH24" s="292" t="s">
        <v>257</v>
      </c>
      <c r="BI24" s="292" t="s">
        <v>257</v>
      </c>
      <c r="BJ24" s="32" t="s">
        <v>257</v>
      </c>
      <c r="BK24" s="292" t="s">
        <v>257</v>
      </c>
      <c r="BL24" s="292" t="s">
        <v>257</v>
      </c>
      <c r="BM24" s="32" t="s">
        <v>257</v>
      </c>
      <c r="BN24" s="292"/>
    </row>
    <row r="25" spans="1:69" ht="14.25" customHeight="1" x14ac:dyDescent="0.2">
      <c r="A25" s="27"/>
      <c r="B25" s="25"/>
      <c r="C25" s="13"/>
      <c r="D25" s="13"/>
      <c r="E25" s="31"/>
      <c r="F25" s="13"/>
      <c r="G25" s="13"/>
      <c r="H25" s="31"/>
      <c r="I25" s="13"/>
      <c r="J25" s="13"/>
      <c r="K25" s="31"/>
      <c r="L25" s="13"/>
      <c r="M25" s="13"/>
      <c r="N25" s="31"/>
      <c r="O25" s="13"/>
      <c r="P25" s="13"/>
      <c r="Q25" s="31"/>
      <c r="R25" s="13"/>
      <c r="S25" s="13"/>
      <c r="T25" s="31"/>
      <c r="U25" s="13"/>
      <c r="V25" s="13"/>
      <c r="W25" s="31"/>
      <c r="X25" s="13"/>
      <c r="Y25" s="13"/>
      <c r="Z25" s="31"/>
      <c r="AA25" s="13"/>
      <c r="AB25" s="13"/>
      <c r="AC25" s="31"/>
      <c r="AD25" s="13"/>
      <c r="AE25" s="13"/>
      <c r="AF25" s="31"/>
      <c r="AG25" s="13"/>
      <c r="AH25" s="13"/>
      <c r="AI25" s="31"/>
      <c r="AJ25" s="13"/>
      <c r="AK25" s="13"/>
      <c r="AL25" s="31"/>
      <c r="AM25" s="13"/>
      <c r="AN25" s="13"/>
      <c r="AO25" s="31"/>
      <c r="AP25" s="13"/>
      <c r="AQ25" s="13"/>
      <c r="AR25" s="31"/>
      <c r="AS25" s="13"/>
      <c r="AT25" s="13"/>
      <c r="AU25" s="31"/>
      <c r="AV25" s="13"/>
      <c r="AW25" s="13"/>
      <c r="AX25" s="31"/>
      <c r="AY25" s="13"/>
      <c r="AZ25" s="13"/>
      <c r="BA25" s="31"/>
      <c r="BB25" s="13"/>
      <c r="BC25" s="13"/>
      <c r="BD25" s="31"/>
      <c r="BE25" s="13"/>
      <c r="BF25" s="13"/>
      <c r="BG25" s="31"/>
      <c r="BH25" s="13"/>
      <c r="BI25" s="13"/>
      <c r="BJ25" s="31"/>
      <c r="BK25" s="13"/>
      <c r="BL25" s="13"/>
      <c r="BM25" s="31"/>
      <c r="BN25" s="13"/>
    </row>
    <row r="26" spans="1:69" x14ac:dyDescent="0.2">
      <c r="A26" s="28" t="s">
        <v>23</v>
      </c>
      <c r="B26" s="25" t="s">
        <v>19</v>
      </c>
      <c r="C26" s="16">
        <v>793</v>
      </c>
      <c r="D26" s="16">
        <v>784.68594900000005</v>
      </c>
      <c r="E26" s="33">
        <v>784.68594900000005</v>
      </c>
      <c r="F26" s="16">
        <v>739.25865899999997</v>
      </c>
      <c r="G26" s="16">
        <v>732.32084699999996</v>
      </c>
      <c r="H26" s="33">
        <v>732.32084699999996</v>
      </c>
      <c r="I26" s="16">
        <v>739.90231900000003</v>
      </c>
      <c r="J26" s="16">
        <v>707.94170999999994</v>
      </c>
      <c r="K26" s="33">
        <v>707.94170999999994</v>
      </c>
      <c r="L26" s="16">
        <v>701.75004000000001</v>
      </c>
      <c r="M26" s="16">
        <v>698.85644000000002</v>
      </c>
      <c r="N26" s="33">
        <v>698.85644000000002</v>
      </c>
      <c r="O26" s="16">
        <v>726.55287699999997</v>
      </c>
      <c r="P26" s="16">
        <v>733.82831699999997</v>
      </c>
      <c r="Q26" s="33">
        <v>733.82831699999997</v>
      </c>
      <c r="R26" s="16">
        <v>742.43337399999996</v>
      </c>
      <c r="S26" s="16">
        <v>759.94338000000005</v>
      </c>
      <c r="T26" s="33">
        <v>759.94338000000005</v>
      </c>
      <c r="U26" s="16">
        <v>869.89</v>
      </c>
      <c r="V26" s="16">
        <v>1823.2976619999999</v>
      </c>
      <c r="W26" s="33">
        <v>1823.2976619999999</v>
      </c>
      <c r="X26" s="16">
        <v>1823.3065509568034</v>
      </c>
      <c r="Y26" s="16">
        <v>1823.3220169568035</v>
      </c>
      <c r="Z26" s="33">
        <v>1823.3220169568035</v>
      </c>
      <c r="AA26" s="16">
        <v>1842.2073849568035</v>
      </c>
      <c r="AB26" s="16">
        <v>1842.2073849568035</v>
      </c>
      <c r="AC26" s="33">
        <v>1842.2073849568035</v>
      </c>
      <c r="AD26" s="16">
        <v>3349.2</v>
      </c>
      <c r="AE26" s="16">
        <v>3349.1852469568034</v>
      </c>
      <c r="AF26" s="33">
        <v>3349.1852469568034</v>
      </c>
      <c r="AG26" s="16">
        <v>558.24330495680329</v>
      </c>
      <c r="AH26" s="16">
        <v>558.24330495680329</v>
      </c>
      <c r="AI26" s="33">
        <v>558.24330495680329</v>
      </c>
      <c r="AJ26" s="16">
        <v>558.73372795680336</v>
      </c>
      <c r="AK26" s="16">
        <v>558.84889595680329</v>
      </c>
      <c r="AL26" s="33">
        <v>558.84889595680329</v>
      </c>
      <c r="AM26" s="16">
        <v>559.22787095680337</v>
      </c>
      <c r="AN26" s="16">
        <v>565.22528195680331</v>
      </c>
      <c r="AO26" s="33">
        <v>565.22528195680331</v>
      </c>
      <c r="AP26" s="16">
        <v>571.27026895680331</v>
      </c>
      <c r="AQ26" s="16">
        <v>571.34629995680336</v>
      </c>
      <c r="AR26" s="33">
        <v>571.34629995680336</v>
      </c>
      <c r="AS26" s="16">
        <v>573.89332695680332</v>
      </c>
      <c r="AT26" s="16">
        <v>561.11143395680335</v>
      </c>
      <c r="AU26" s="33">
        <v>561.11143395680335</v>
      </c>
      <c r="AV26" s="16">
        <v>556.08845995680338</v>
      </c>
      <c r="AW26" s="16">
        <v>546.87534295680337</v>
      </c>
      <c r="AX26" s="33">
        <v>546.87534295680337</v>
      </c>
      <c r="AY26" s="16">
        <v>533.43331699999999</v>
      </c>
      <c r="AZ26" s="16">
        <v>516.46307295680333</v>
      </c>
      <c r="BA26" s="33">
        <v>516.46307295680333</v>
      </c>
      <c r="BB26" s="16">
        <v>505.53284895680332</v>
      </c>
      <c r="BC26" s="16">
        <v>502.63284895680334</v>
      </c>
      <c r="BD26" s="33">
        <v>502.63284895680334</v>
      </c>
      <c r="BE26" s="16">
        <v>503.78223995680332</v>
      </c>
      <c r="BF26" s="16">
        <v>503.80623995680332</v>
      </c>
      <c r="BG26" s="33">
        <v>503.80623995680332</v>
      </c>
      <c r="BH26" s="16">
        <v>490.2115</v>
      </c>
      <c r="BI26" s="16">
        <v>470.60238795680334</v>
      </c>
      <c r="BJ26" s="33">
        <v>470.60238795680334</v>
      </c>
      <c r="BK26" s="16">
        <v>463.99085395680333</v>
      </c>
      <c r="BL26" s="16">
        <v>455.5660419568033</v>
      </c>
      <c r="BM26" s="33">
        <v>455.5660419568033</v>
      </c>
      <c r="BN26" s="16">
        <v>445.90484895680333</v>
      </c>
    </row>
    <row r="27" spans="1:69" x14ac:dyDescent="0.2">
      <c r="A27" s="28" t="s">
        <v>20</v>
      </c>
      <c r="B27" s="25" t="s">
        <v>19</v>
      </c>
      <c r="C27" s="16">
        <v>793</v>
      </c>
      <c r="D27" s="16">
        <v>790.06398999999999</v>
      </c>
      <c r="E27" s="33">
        <v>791.54406100000006</v>
      </c>
      <c r="F27" s="16">
        <v>761.704566</v>
      </c>
      <c r="G27" s="16">
        <v>733.54068199999995</v>
      </c>
      <c r="H27" s="33">
        <v>750.54294000000004</v>
      </c>
      <c r="I27" s="16">
        <v>738.65216699999996</v>
      </c>
      <c r="J27" s="16">
        <v>727.31756099999996</v>
      </c>
      <c r="K27" s="33">
        <v>733.03144499999996</v>
      </c>
      <c r="L27" s="16">
        <v>708.85200599999996</v>
      </c>
      <c r="M27" s="16">
        <v>699.09624099999996</v>
      </c>
      <c r="N27" s="33">
        <v>704.06462699999997</v>
      </c>
      <c r="O27" s="16">
        <v>709.36035000000004</v>
      </c>
      <c r="P27" s="16">
        <v>730.161789</v>
      </c>
      <c r="Q27" s="33">
        <v>719.67558499999996</v>
      </c>
      <c r="R27" s="16">
        <v>737.33186799999999</v>
      </c>
      <c r="S27" s="16">
        <v>751.20504400000004</v>
      </c>
      <c r="T27" s="33">
        <v>744.23271899999997</v>
      </c>
      <c r="U27" s="16">
        <v>772.66</v>
      </c>
      <c r="V27" s="16">
        <v>1091.103114</v>
      </c>
      <c r="W27" s="33">
        <v>930.57063300000004</v>
      </c>
      <c r="X27" s="16">
        <v>1823.3029449999999</v>
      </c>
      <c r="Y27" s="16">
        <v>1823.3161210000001</v>
      </c>
      <c r="Z27" s="33">
        <v>1823.309479</v>
      </c>
      <c r="AA27" s="16">
        <v>1830.8129819999999</v>
      </c>
      <c r="AB27" s="16">
        <v>1842.2073849999999</v>
      </c>
      <c r="AC27" s="33">
        <v>1836.4633570000001</v>
      </c>
      <c r="AD27" s="16">
        <v>1995.6</v>
      </c>
      <c r="AE27" s="16">
        <v>3349.1852469999999</v>
      </c>
      <c r="AF27" s="33">
        <v>2668.690595</v>
      </c>
      <c r="AG27" s="16">
        <v>558.24330495680329</v>
      </c>
      <c r="AH27" s="16">
        <v>558.24330499999996</v>
      </c>
      <c r="AI27" s="33">
        <v>558.24330499999996</v>
      </c>
      <c r="AJ27" s="16">
        <v>558.49118199999998</v>
      </c>
      <c r="AK27" s="16">
        <v>558.79068600000005</v>
      </c>
      <c r="AL27" s="33">
        <v>558.64017100000001</v>
      </c>
      <c r="AM27" s="16">
        <v>559.137247</v>
      </c>
      <c r="AN27" s="16">
        <v>563.36972900000001</v>
      </c>
      <c r="AO27" s="33">
        <v>561.23609399999998</v>
      </c>
      <c r="AP27" s="16">
        <v>568.91829499999994</v>
      </c>
      <c r="AQ27" s="16">
        <v>571.31831099999999</v>
      </c>
      <c r="AR27" s="33">
        <v>570.11174500000004</v>
      </c>
      <c r="AS27" s="16">
        <v>572.95862199999999</v>
      </c>
      <c r="AT27" s="16">
        <v>569.30388100000005</v>
      </c>
      <c r="AU27" s="33">
        <v>571.14626899999996</v>
      </c>
      <c r="AV27" s="16">
        <v>560.98125400000004</v>
      </c>
      <c r="AW27" s="16">
        <v>552.63716699999998</v>
      </c>
      <c r="AX27" s="33">
        <v>556.84349999999995</v>
      </c>
      <c r="AY27" s="16">
        <v>541.47118399999999</v>
      </c>
      <c r="AZ27" s="16">
        <v>528.31477299999995</v>
      </c>
      <c r="BA27" s="33">
        <v>534.90497400000004</v>
      </c>
      <c r="BB27" s="16">
        <v>511.30581100000001</v>
      </c>
      <c r="BC27" s="16">
        <v>503.23916800000001</v>
      </c>
      <c r="BD27" s="33">
        <v>507.29453000000001</v>
      </c>
      <c r="BE27" s="16">
        <v>503.38869899999997</v>
      </c>
      <c r="BF27" s="16">
        <v>503.79709100000002</v>
      </c>
      <c r="BG27" s="33">
        <v>503.59121599999997</v>
      </c>
      <c r="BH27" s="16">
        <v>499.38499999999999</v>
      </c>
      <c r="BI27" s="16">
        <v>483.84200600000003</v>
      </c>
      <c r="BJ27" s="33">
        <v>491.677368</v>
      </c>
      <c r="BK27" s="16">
        <v>467.12599999999998</v>
      </c>
      <c r="BL27" s="16">
        <v>461.15809300000001</v>
      </c>
      <c r="BM27" s="33">
        <v>464.16657300000003</v>
      </c>
      <c r="BN27" s="16">
        <v>451.65205300000002</v>
      </c>
    </row>
    <row r="28" spans="1:69" ht="6" customHeight="1" x14ac:dyDescent="0.2">
      <c r="A28" s="27"/>
      <c r="B28" s="25"/>
      <c r="C28" s="13"/>
      <c r="D28" s="13"/>
      <c r="E28" s="31"/>
      <c r="F28" s="13"/>
      <c r="G28" s="13"/>
      <c r="H28" s="31"/>
      <c r="I28" s="13"/>
      <c r="J28" s="13"/>
      <c r="K28" s="31"/>
      <c r="L28" s="13"/>
      <c r="M28" s="13"/>
      <c r="N28" s="31"/>
      <c r="O28" s="13"/>
      <c r="P28" s="13"/>
      <c r="Q28" s="31"/>
      <c r="R28" s="13"/>
      <c r="S28" s="13"/>
      <c r="T28" s="31"/>
      <c r="U28" s="13"/>
      <c r="V28" s="13"/>
      <c r="W28" s="31"/>
      <c r="X28" s="13"/>
      <c r="Y28" s="13"/>
      <c r="Z28" s="31"/>
      <c r="AA28" s="13"/>
      <c r="AB28" s="13"/>
      <c r="AC28" s="31"/>
      <c r="AD28" s="13"/>
      <c r="AE28" s="13"/>
      <c r="AF28" s="31"/>
      <c r="AG28" s="13"/>
      <c r="AH28" s="13"/>
      <c r="AI28" s="31"/>
      <c r="AJ28" s="13"/>
      <c r="AK28" s="13"/>
      <c r="AL28" s="31"/>
      <c r="AM28" s="13"/>
      <c r="AN28" s="13"/>
      <c r="AO28" s="31"/>
      <c r="AP28" s="13"/>
      <c r="AQ28" s="13"/>
      <c r="AR28" s="31"/>
      <c r="AS28" s="13"/>
      <c r="AT28" s="13"/>
      <c r="AU28" s="31"/>
      <c r="AV28" s="13"/>
      <c r="AW28" s="13"/>
      <c r="AX28" s="31"/>
      <c r="AY28" s="13"/>
      <c r="AZ28" s="13"/>
      <c r="BA28" s="31"/>
      <c r="BB28" s="13"/>
      <c r="BC28" s="13"/>
      <c r="BD28" s="31"/>
      <c r="BE28" s="13"/>
      <c r="BF28" s="13"/>
      <c r="BG28" s="31"/>
      <c r="BH28" s="13"/>
      <c r="BI28" s="13"/>
      <c r="BJ28" s="31"/>
      <c r="BK28" s="13"/>
      <c r="BL28" s="13"/>
      <c r="BM28" s="31"/>
      <c r="BN28" s="13"/>
    </row>
    <row r="29" spans="1:69" x14ac:dyDescent="0.2">
      <c r="A29" s="91" t="s">
        <v>92</v>
      </c>
      <c r="B29" s="85" t="s">
        <v>3</v>
      </c>
      <c r="C29" s="97">
        <v>30.563348291876185</v>
      </c>
      <c r="D29" s="97">
        <v>26.518195608211219</v>
      </c>
      <c r="E29" s="98">
        <v>57.062908877389255</v>
      </c>
      <c r="F29" s="97">
        <v>29.79685989937402</v>
      </c>
      <c r="G29" s="97">
        <v>48.672846811107718</v>
      </c>
      <c r="H29" s="98">
        <v>77.810228262911863</v>
      </c>
      <c r="I29" s="97">
        <v>68.008219448713874</v>
      </c>
      <c r="J29" s="97">
        <v>65.937139502304291</v>
      </c>
      <c r="K29" s="98">
        <v>133.95285948713533</v>
      </c>
      <c r="L29" s="97">
        <v>44.017481681616289</v>
      </c>
      <c r="M29" s="97">
        <v>3.6558543757049762</v>
      </c>
      <c r="N29" s="98">
        <v>47.946840312971304</v>
      </c>
      <c r="O29" s="97">
        <v>54.679346855700558</v>
      </c>
      <c r="P29" s="97">
        <v>40.773274178652194</v>
      </c>
      <c r="Q29" s="98">
        <v>95.262989143925665</v>
      </c>
      <c r="R29" s="97">
        <v>15.720423348829414</v>
      </c>
      <c r="S29" s="97">
        <v>63.92564451748251</v>
      </c>
      <c r="T29" s="98">
        <v>80.099186980285154</v>
      </c>
      <c r="U29" s="97">
        <v>52.66</v>
      </c>
      <c r="V29" s="97">
        <v>-43.350623229914092</v>
      </c>
      <c r="W29" s="98">
        <v>-7.1</v>
      </c>
      <c r="X29" s="97">
        <v>-1.5627439125566307</v>
      </c>
      <c r="Y29" s="97">
        <v>8.4499999999999993</v>
      </c>
      <c r="Z29" s="98">
        <v>6.9</v>
      </c>
      <c r="AA29" s="97">
        <v>-3</v>
      </c>
      <c r="AB29" s="97">
        <v>-54.3</v>
      </c>
      <c r="AC29" s="98">
        <v>-57.404000000000003</v>
      </c>
      <c r="AD29" s="97">
        <v>-26.6</v>
      </c>
      <c r="AE29" s="97">
        <v>-15.351009141873336</v>
      </c>
      <c r="AF29" s="98">
        <v>-39.1</v>
      </c>
      <c r="AG29" s="97">
        <v>-4.263374014282471</v>
      </c>
      <c r="AH29" s="97">
        <v>-14.939722385027082</v>
      </c>
      <c r="AI29" s="98">
        <v>-19.185183062786574</v>
      </c>
      <c r="AJ29" s="97">
        <v>0.6624992693259748</v>
      </c>
      <c r="AK29" s="97">
        <v>-15.426169791240936</v>
      </c>
      <c r="AL29" s="98">
        <v>-14.750102888680377</v>
      </c>
      <c r="AM29" s="97">
        <v>16.57911371445444</v>
      </c>
      <c r="AN29" s="97">
        <v>7.7391449621177637</v>
      </c>
      <c r="AO29" s="98">
        <v>24.285679673339047</v>
      </c>
      <c r="AP29" s="97">
        <v>35.172010068686582</v>
      </c>
      <c r="AQ29" s="97">
        <v>26.885187651547195</v>
      </c>
      <c r="AR29" s="98">
        <v>62.058009346921978</v>
      </c>
      <c r="AS29" s="97">
        <v>62.674682989585939</v>
      </c>
      <c r="AT29" s="97">
        <v>62.655466070852235</v>
      </c>
      <c r="AU29" s="98">
        <v>125.34442381168738</v>
      </c>
      <c r="AV29" s="97">
        <v>78.599999999999994</v>
      </c>
      <c r="AW29" s="97">
        <v>204.09412673469359</v>
      </c>
      <c r="AX29" s="98">
        <v>281.78473844087256</v>
      </c>
      <c r="AY29" s="97">
        <v>115.29699427181335</v>
      </c>
      <c r="AZ29" s="97">
        <v>74.122477737339366</v>
      </c>
      <c r="BA29" s="98">
        <v>189.90288918120996</v>
      </c>
      <c r="BB29" s="97">
        <v>36.338331386576009</v>
      </c>
      <c r="BC29" s="97">
        <v>-17.74504165780673</v>
      </c>
      <c r="BD29" s="98">
        <v>19.022479899398874</v>
      </c>
      <c r="BE29" s="97">
        <v>65.615299003762502</v>
      </c>
      <c r="BF29" s="97">
        <v>171.29912328136089</v>
      </c>
      <c r="BG29" s="98">
        <v>236.9580648126317</v>
      </c>
      <c r="BH29" s="97">
        <v>329.10500000000002</v>
      </c>
      <c r="BI29" s="97">
        <v>241.11176490120616</v>
      </c>
      <c r="BJ29" s="98">
        <v>571.54866158728703</v>
      </c>
      <c r="BK29" s="97">
        <v>128.20951948724755</v>
      </c>
      <c r="BL29" s="97">
        <v>88.971657708715526</v>
      </c>
      <c r="BM29" s="98">
        <v>217.42194692679863</v>
      </c>
      <c r="BN29" s="97">
        <v>97.265139631724423</v>
      </c>
    </row>
    <row r="30" spans="1:69" x14ac:dyDescent="0.2">
      <c r="A30" s="91" t="s">
        <v>282</v>
      </c>
      <c r="B30" s="85" t="s">
        <v>3</v>
      </c>
      <c r="C30" s="97">
        <v>128.18627055356376</v>
      </c>
      <c r="D30" s="97">
        <v>111.22042533965508</v>
      </c>
      <c r="E30" s="98">
        <v>239.32853842046603</v>
      </c>
      <c r="F30" s="97">
        <v>124.9715282576889</v>
      </c>
      <c r="G30" s="97">
        <v>204.13963320894422</v>
      </c>
      <c r="H30" s="98">
        <v>326.34523144165269</v>
      </c>
      <c r="I30" s="97">
        <v>285.23445582158826</v>
      </c>
      <c r="J30" s="97">
        <v>276.54810340322166</v>
      </c>
      <c r="K30" s="98">
        <v>561.81401735376983</v>
      </c>
      <c r="L30" s="97">
        <v>184.61448536468029</v>
      </c>
      <c r="M30" s="97">
        <v>15.333082410774709</v>
      </c>
      <c r="N30" s="98">
        <v>201.09467673019037</v>
      </c>
      <c r="O30" s="97">
        <v>229.33159949625139</v>
      </c>
      <c r="P30" s="97">
        <v>171.00789826121837</v>
      </c>
      <c r="Q30" s="98">
        <v>399.54415934821793</v>
      </c>
      <c r="R30" s="97">
        <v>65.933300938275735</v>
      </c>
      <c r="S30" s="97">
        <v>268.11165730840565</v>
      </c>
      <c r="T30" s="98">
        <v>335.94539300213006</v>
      </c>
      <c r="U30" s="97">
        <v>220.86222173324219</v>
      </c>
      <c r="V30" s="97">
        <v>-219.99929931060058</v>
      </c>
      <c r="W30" s="98">
        <v>-36.031662493548872</v>
      </c>
      <c r="X30" s="97">
        <v>-7.9307410170547286</v>
      </c>
      <c r="Y30" s="97">
        <v>42.882753249364505</v>
      </c>
      <c r="Z30" s="98">
        <v>35.0166860852799</v>
      </c>
      <c r="AA30" s="97">
        <v>-15.224646124034736</v>
      </c>
      <c r="AB30" s="97">
        <v>-275.56609484502866</v>
      </c>
      <c r="AC30" s="98">
        <v>-291.31852870136333</v>
      </c>
      <c r="AD30" s="97">
        <v>-159.36569488698919</v>
      </c>
      <c r="AE30" s="97">
        <v>-92.106054851239804</v>
      </c>
      <c r="AF30" s="98">
        <v>-234.60000000000002</v>
      </c>
      <c r="AG30" s="97">
        <v>-4.2411689412914155</v>
      </c>
      <c r="AH30" s="97">
        <v>-14.861911330938419</v>
      </c>
      <c r="AI30" s="98">
        <v>-19.085260234334587</v>
      </c>
      <c r="AJ30" s="97">
        <v>0.6624992693259748</v>
      </c>
      <c r="AK30" s="97">
        <v>-15.426169791240936</v>
      </c>
      <c r="AL30" s="98">
        <v>-14.750102888680377</v>
      </c>
      <c r="AM30" s="97">
        <v>16.57911371445444</v>
      </c>
      <c r="AN30" s="97">
        <v>7.7391449621177637</v>
      </c>
      <c r="AO30" s="98">
        <v>24.285679673339047</v>
      </c>
      <c r="AP30" s="97">
        <v>35.172010068686582</v>
      </c>
      <c r="AQ30" s="97">
        <v>26.885187651547195</v>
      </c>
      <c r="AR30" s="98">
        <v>62.058009346921978</v>
      </c>
      <c r="AS30" s="97">
        <v>62.674682989585939</v>
      </c>
      <c r="AT30" s="97">
        <v>62.655466070852235</v>
      </c>
      <c r="AU30" s="98">
        <v>125.34442381168738</v>
      </c>
      <c r="AV30" s="97">
        <v>78.599999999999994</v>
      </c>
      <c r="AW30" s="97">
        <v>204.09412673469359</v>
      </c>
      <c r="AX30" s="98">
        <v>281.78473844087256</v>
      </c>
      <c r="AY30" s="97">
        <v>115.29699427181335</v>
      </c>
      <c r="AZ30" s="97">
        <v>74.122477737339366</v>
      </c>
      <c r="BA30" s="98">
        <v>189.90288918120996</v>
      </c>
      <c r="BB30" s="97">
        <v>36.338331386576009</v>
      </c>
      <c r="BC30" s="97">
        <v>-17.74504165780673</v>
      </c>
      <c r="BD30" s="98">
        <v>19.022479899398874</v>
      </c>
      <c r="BE30" s="97">
        <v>65.615299003762502</v>
      </c>
      <c r="BF30" s="97">
        <v>171.29912328136089</v>
      </c>
      <c r="BG30" s="98">
        <v>236.9580648126317</v>
      </c>
      <c r="BH30" s="97">
        <v>329.10500000000002</v>
      </c>
      <c r="BI30" s="97">
        <v>241.11176490120616</v>
      </c>
      <c r="BJ30" s="98">
        <v>571.54836615872796</v>
      </c>
      <c r="BK30" s="97">
        <v>128.20951948724755</v>
      </c>
      <c r="BL30" s="97">
        <v>88.971657708715526</v>
      </c>
      <c r="BM30" s="98">
        <v>217.42194692679863</v>
      </c>
      <c r="BN30" s="97">
        <v>97.265139631724423</v>
      </c>
    </row>
    <row r="31" spans="1:69" ht="14.25" customHeight="1" x14ac:dyDescent="0.2">
      <c r="A31" s="27"/>
      <c r="B31" s="25"/>
      <c r="C31" s="13"/>
      <c r="D31" s="13"/>
      <c r="E31" s="31"/>
      <c r="F31" s="13"/>
      <c r="G31" s="13"/>
      <c r="H31" s="31"/>
      <c r="I31" s="13"/>
      <c r="J31" s="13"/>
      <c r="K31" s="31"/>
      <c r="L31" s="13"/>
      <c r="M31" s="13"/>
      <c r="N31" s="31"/>
      <c r="O31" s="13"/>
      <c r="P31" s="13"/>
      <c r="Q31" s="31"/>
      <c r="R31" s="13"/>
      <c r="S31" s="13"/>
      <c r="T31" s="31"/>
      <c r="U31" s="13"/>
      <c r="V31" s="13"/>
      <c r="W31" s="31"/>
      <c r="X31" s="13"/>
      <c r="Y31" s="13"/>
      <c r="Z31" s="31"/>
      <c r="AA31" s="13"/>
      <c r="AB31" s="13"/>
      <c r="AC31" s="31"/>
      <c r="AD31" s="13"/>
      <c r="AE31" s="13"/>
      <c r="AF31" s="31"/>
      <c r="AG31" s="13"/>
      <c r="AH31" s="13"/>
      <c r="AI31" s="31"/>
      <c r="AJ31" s="13"/>
      <c r="AK31" s="13"/>
      <c r="AL31" s="31"/>
      <c r="AM31" s="13"/>
      <c r="AN31" s="13"/>
      <c r="AO31" s="31"/>
      <c r="AP31" s="13"/>
      <c r="AQ31" s="13"/>
      <c r="AR31" s="31"/>
      <c r="AS31" s="13"/>
      <c r="AT31" s="13"/>
      <c r="AU31" s="31"/>
      <c r="AV31" s="13"/>
      <c r="AW31" s="13"/>
      <c r="AX31" s="31"/>
      <c r="AY31" s="13"/>
      <c r="AZ31" s="13"/>
      <c r="BA31" s="31"/>
      <c r="BB31" s="13"/>
      <c r="BC31" s="13"/>
      <c r="BD31" s="31"/>
      <c r="BE31" s="13"/>
      <c r="BF31" s="13"/>
      <c r="BG31" s="31"/>
      <c r="BH31" s="13"/>
      <c r="BI31" s="13"/>
      <c r="BJ31" s="31"/>
      <c r="BK31" s="13"/>
      <c r="BL31" s="13"/>
      <c r="BM31" s="13"/>
      <c r="BN31" s="13"/>
      <c r="BO31" s="13"/>
      <c r="BP31" s="13"/>
      <c r="BQ31" s="13"/>
    </row>
    <row r="32" spans="1:69" x14ac:dyDescent="0.2">
      <c r="A32" s="27" t="s">
        <v>227</v>
      </c>
      <c r="B32" s="25"/>
      <c r="C32" s="17"/>
      <c r="D32" s="17"/>
      <c r="E32" s="34"/>
      <c r="F32" s="17"/>
      <c r="G32" s="17"/>
      <c r="H32" s="34"/>
      <c r="I32" s="17"/>
      <c r="J32" s="17"/>
      <c r="K32" s="34"/>
      <c r="L32" s="17"/>
      <c r="M32" s="17"/>
      <c r="N32" s="34"/>
      <c r="O32" s="17"/>
      <c r="P32" s="17"/>
      <c r="Q32" s="34"/>
      <c r="R32" s="17"/>
      <c r="S32" s="17"/>
      <c r="T32" s="34"/>
      <c r="U32" s="17"/>
      <c r="V32" s="17"/>
      <c r="W32" s="34"/>
      <c r="X32" s="17"/>
      <c r="Y32" s="17"/>
      <c r="Z32" s="34"/>
      <c r="AA32" s="17"/>
      <c r="AB32" s="17"/>
      <c r="AC32" s="34"/>
      <c r="AD32" s="17"/>
      <c r="AE32" s="17"/>
      <c r="AF32" s="34"/>
      <c r="AG32" s="17"/>
      <c r="AH32" s="17"/>
      <c r="AI32" s="34"/>
      <c r="AJ32" s="17"/>
      <c r="AK32" s="17"/>
      <c r="AL32" s="34"/>
      <c r="AM32" s="17"/>
      <c r="AN32" s="17"/>
      <c r="AO32" s="34"/>
      <c r="AP32" s="17"/>
      <c r="AQ32" s="17"/>
      <c r="AR32" s="34"/>
      <c r="AS32" s="17"/>
      <c r="AT32" s="17"/>
      <c r="AU32" s="34"/>
      <c r="AV32" s="17"/>
      <c r="AW32" s="17"/>
      <c r="AX32" s="34"/>
      <c r="AY32" s="17"/>
      <c r="AZ32" s="17"/>
      <c r="BA32" s="34"/>
      <c r="BB32" s="17"/>
      <c r="BC32" s="17"/>
      <c r="BD32" s="34"/>
      <c r="BE32" s="17"/>
      <c r="BF32" s="17"/>
      <c r="BG32" s="34"/>
      <c r="BH32" s="17"/>
      <c r="BI32" s="17"/>
      <c r="BJ32" s="34"/>
      <c r="BK32" s="17"/>
      <c r="BL32" s="17"/>
      <c r="BM32" s="34"/>
      <c r="BN32" s="17"/>
    </row>
    <row r="33" spans="1:66" x14ac:dyDescent="0.2">
      <c r="A33" s="29" t="s">
        <v>21</v>
      </c>
      <c r="B33" s="25" t="s">
        <v>3</v>
      </c>
      <c r="C33" s="16">
        <v>9</v>
      </c>
      <c r="D33" s="96"/>
      <c r="E33" s="33">
        <v>9</v>
      </c>
      <c r="F33" s="16">
        <v>12</v>
      </c>
      <c r="G33" s="96"/>
      <c r="H33" s="33">
        <v>12</v>
      </c>
      <c r="I33" s="16">
        <v>18</v>
      </c>
      <c r="J33" s="96"/>
      <c r="K33" s="33">
        <v>18</v>
      </c>
      <c r="L33" s="16">
        <v>20</v>
      </c>
      <c r="M33" s="96"/>
      <c r="N33" s="33">
        <v>20</v>
      </c>
      <c r="O33" s="16">
        <v>21</v>
      </c>
      <c r="P33" s="96"/>
      <c r="Q33" s="33">
        <v>21</v>
      </c>
      <c r="R33" s="16">
        <v>22</v>
      </c>
      <c r="S33" s="96"/>
      <c r="T33" s="33">
        <v>22</v>
      </c>
      <c r="U33" s="16">
        <v>5</v>
      </c>
      <c r="V33" s="96"/>
      <c r="W33" s="33">
        <v>5</v>
      </c>
      <c r="X33" s="16">
        <v>0</v>
      </c>
      <c r="Y33" s="96"/>
      <c r="Z33" s="33">
        <v>0</v>
      </c>
      <c r="AA33" s="16">
        <v>2</v>
      </c>
      <c r="AB33" s="96"/>
      <c r="AC33" s="33">
        <v>2</v>
      </c>
      <c r="AD33" s="16">
        <v>0</v>
      </c>
      <c r="AE33" s="96"/>
      <c r="AF33" s="33">
        <v>0</v>
      </c>
      <c r="AG33" s="16">
        <v>0</v>
      </c>
      <c r="AH33" s="96"/>
      <c r="AI33" s="33">
        <v>0</v>
      </c>
      <c r="AJ33" s="16">
        <v>0</v>
      </c>
      <c r="AK33" s="96"/>
      <c r="AL33" s="33">
        <v>0</v>
      </c>
      <c r="AM33" s="16">
        <v>3</v>
      </c>
      <c r="AN33" s="96"/>
      <c r="AO33" s="33">
        <v>3</v>
      </c>
      <c r="AP33" s="16">
        <v>3</v>
      </c>
      <c r="AQ33" s="96"/>
      <c r="AR33" s="33">
        <v>3</v>
      </c>
      <c r="AS33" s="16">
        <v>4</v>
      </c>
      <c r="AT33" s="96"/>
      <c r="AU33" s="33">
        <v>4</v>
      </c>
      <c r="AV33" s="289">
        <v>6</v>
      </c>
      <c r="AW33" s="96"/>
      <c r="AX33" s="33">
        <v>6</v>
      </c>
      <c r="AY33" s="289">
        <v>6</v>
      </c>
      <c r="AZ33" s="96"/>
      <c r="BA33" s="33">
        <v>6</v>
      </c>
      <c r="BB33" s="289">
        <v>6</v>
      </c>
      <c r="BC33" s="96"/>
      <c r="BD33" s="33">
        <v>6</v>
      </c>
      <c r="BE33" s="289">
        <v>6</v>
      </c>
      <c r="BF33" s="96"/>
      <c r="BG33" s="33">
        <v>6</v>
      </c>
      <c r="BH33" s="289">
        <v>25</v>
      </c>
      <c r="BI33" s="96"/>
      <c r="BJ33" s="33">
        <v>25</v>
      </c>
      <c r="BK33" s="289">
        <v>25</v>
      </c>
      <c r="BL33" s="96"/>
      <c r="BM33" s="33">
        <v>25</v>
      </c>
      <c r="BN33" s="289">
        <v>25</v>
      </c>
    </row>
    <row r="34" spans="1:66" x14ac:dyDescent="0.2">
      <c r="A34" s="29" t="s">
        <v>22</v>
      </c>
      <c r="B34" s="25" t="s">
        <v>3</v>
      </c>
      <c r="C34" s="96"/>
      <c r="D34" s="16">
        <v>13</v>
      </c>
      <c r="E34" s="33">
        <v>13</v>
      </c>
      <c r="F34" s="96"/>
      <c r="G34" s="16">
        <v>18</v>
      </c>
      <c r="H34" s="33">
        <v>18</v>
      </c>
      <c r="I34" s="96"/>
      <c r="J34" s="16">
        <v>24</v>
      </c>
      <c r="K34" s="33">
        <v>24</v>
      </c>
      <c r="L34" s="96"/>
      <c r="M34" s="16">
        <v>24</v>
      </c>
      <c r="N34" s="33">
        <v>24</v>
      </c>
      <c r="O34" s="96"/>
      <c r="P34" s="16">
        <v>26</v>
      </c>
      <c r="Q34" s="33">
        <v>26</v>
      </c>
      <c r="R34" s="96"/>
      <c r="S34" s="16">
        <v>27</v>
      </c>
      <c r="T34" s="33">
        <v>27</v>
      </c>
      <c r="U34" s="96"/>
      <c r="V34" s="16">
        <v>0</v>
      </c>
      <c r="W34" s="33">
        <v>0</v>
      </c>
      <c r="X34" s="96"/>
      <c r="Y34" s="16">
        <v>5</v>
      </c>
      <c r="Z34" s="33">
        <v>5</v>
      </c>
      <c r="AA34" s="96"/>
      <c r="AB34" s="16">
        <v>0</v>
      </c>
      <c r="AC34" s="33">
        <v>0</v>
      </c>
      <c r="AD34" s="96"/>
      <c r="AE34" s="16">
        <v>0</v>
      </c>
      <c r="AF34" s="33">
        <v>0</v>
      </c>
      <c r="AG34" s="96"/>
      <c r="AH34" s="16">
        <v>0</v>
      </c>
      <c r="AI34" s="33">
        <v>0</v>
      </c>
      <c r="AJ34" s="96"/>
      <c r="AK34" s="16">
        <v>0</v>
      </c>
      <c r="AL34" s="33">
        <v>0</v>
      </c>
      <c r="AM34" s="96"/>
      <c r="AN34" s="16">
        <v>3</v>
      </c>
      <c r="AO34" s="33">
        <v>3</v>
      </c>
      <c r="AP34" s="96"/>
      <c r="AQ34" s="16">
        <v>3</v>
      </c>
      <c r="AR34" s="33">
        <v>3</v>
      </c>
      <c r="AS34" s="96"/>
      <c r="AT34" s="16">
        <v>5</v>
      </c>
      <c r="AU34" s="33">
        <v>5</v>
      </c>
      <c r="AV34" s="96"/>
      <c r="AW34" s="16">
        <v>8</v>
      </c>
      <c r="AX34" s="293">
        <v>8</v>
      </c>
      <c r="AY34" s="96"/>
      <c r="AZ34" s="289">
        <v>8</v>
      </c>
      <c r="BA34" s="293">
        <v>8</v>
      </c>
      <c r="BB34" s="96"/>
      <c r="BC34" s="289">
        <v>8</v>
      </c>
      <c r="BD34" s="293">
        <v>8</v>
      </c>
      <c r="BE34" s="96"/>
      <c r="BF34" s="289">
        <v>25</v>
      </c>
      <c r="BG34" s="293">
        <v>25</v>
      </c>
      <c r="BH34" s="96"/>
      <c r="BI34" s="289">
        <v>25</v>
      </c>
      <c r="BJ34" s="293">
        <v>25</v>
      </c>
      <c r="BK34" s="96"/>
      <c r="BL34" s="289">
        <v>25</v>
      </c>
      <c r="BM34" s="293">
        <v>25</v>
      </c>
      <c r="BN34" s="96"/>
    </row>
    <row r="35" spans="1:66" x14ac:dyDescent="0.2">
      <c r="A35" s="27" t="s">
        <v>201</v>
      </c>
      <c r="B35" s="25" t="s">
        <v>3</v>
      </c>
      <c r="C35" s="96"/>
      <c r="D35" s="96"/>
      <c r="E35" s="33">
        <v>22</v>
      </c>
      <c r="F35" s="96"/>
      <c r="G35" s="96"/>
      <c r="H35" s="33">
        <v>30</v>
      </c>
      <c r="I35" s="96"/>
      <c r="J35" s="96"/>
      <c r="K35" s="33">
        <v>42</v>
      </c>
      <c r="L35" s="96"/>
      <c r="M35" s="96"/>
      <c r="N35" s="33">
        <v>44</v>
      </c>
      <c r="O35" s="96"/>
      <c r="P35" s="96"/>
      <c r="Q35" s="33">
        <v>47</v>
      </c>
      <c r="R35" s="96"/>
      <c r="S35" s="96"/>
      <c r="T35" s="33">
        <v>49</v>
      </c>
      <c r="U35" s="96"/>
      <c r="V35" s="96"/>
      <c r="W35" s="33">
        <v>5</v>
      </c>
      <c r="X35" s="96"/>
      <c r="Y35" s="96"/>
      <c r="Z35" s="33">
        <v>5</v>
      </c>
      <c r="AA35" s="96"/>
      <c r="AB35" s="96"/>
      <c r="AC35" s="33">
        <v>2</v>
      </c>
      <c r="AD35" s="96"/>
      <c r="AE35" s="96"/>
      <c r="AF35" s="33">
        <v>0</v>
      </c>
      <c r="AG35" s="96"/>
      <c r="AH35" s="96"/>
      <c r="AI35" s="33">
        <v>0</v>
      </c>
      <c r="AJ35" s="96"/>
      <c r="AK35" s="96"/>
      <c r="AL35" s="33">
        <v>0</v>
      </c>
      <c r="AM35" s="96"/>
      <c r="AN35" s="96"/>
      <c r="AO35" s="33">
        <v>6</v>
      </c>
      <c r="AP35" s="96"/>
      <c r="AQ35" s="96"/>
      <c r="AR35" s="33">
        <v>6</v>
      </c>
      <c r="AS35" s="96"/>
      <c r="AT35" s="96"/>
      <c r="AU35" s="33">
        <v>9</v>
      </c>
      <c r="AV35" s="96"/>
      <c r="AW35" s="96"/>
      <c r="AX35" s="293">
        <v>14</v>
      </c>
      <c r="AY35" s="96"/>
      <c r="AZ35" s="96"/>
      <c r="BA35" s="293">
        <v>14</v>
      </c>
      <c r="BB35" s="96"/>
      <c r="BC35" s="96"/>
      <c r="BD35" s="293">
        <v>14</v>
      </c>
      <c r="BE35" s="96"/>
      <c r="BF35" s="96"/>
      <c r="BG35" s="293">
        <v>31</v>
      </c>
      <c r="BH35" s="96"/>
      <c r="BI35" s="96"/>
      <c r="BJ35" s="293">
        <v>50</v>
      </c>
      <c r="BK35" s="96"/>
      <c r="BL35" s="96"/>
      <c r="BM35" s="293">
        <v>50</v>
      </c>
      <c r="BN35" s="96"/>
    </row>
    <row r="36" spans="1:66" x14ac:dyDescent="0.2">
      <c r="A36" s="27" t="s">
        <v>200</v>
      </c>
      <c r="B36" s="25" t="s">
        <v>3</v>
      </c>
      <c r="C36" s="96"/>
      <c r="D36" s="16">
        <v>7</v>
      </c>
      <c r="E36" s="33">
        <v>7</v>
      </c>
      <c r="F36" s="96"/>
      <c r="G36" s="16">
        <v>10</v>
      </c>
      <c r="H36" s="33">
        <v>10</v>
      </c>
      <c r="I36" s="96"/>
      <c r="J36" s="16">
        <v>20</v>
      </c>
      <c r="K36" s="33">
        <v>20</v>
      </c>
      <c r="L36" s="96"/>
      <c r="M36" s="16">
        <v>0</v>
      </c>
      <c r="N36" s="33">
        <v>0</v>
      </c>
      <c r="O36" s="96"/>
      <c r="P36" s="16">
        <v>0</v>
      </c>
      <c r="Q36" s="33">
        <v>0</v>
      </c>
      <c r="R36" s="96"/>
      <c r="S36" s="16">
        <v>0</v>
      </c>
      <c r="T36" s="33">
        <v>0</v>
      </c>
      <c r="U36" s="96"/>
      <c r="V36" s="16">
        <v>0</v>
      </c>
      <c r="W36" s="33">
        <v>0</v>
      </c>
      <c r="X36" s="96"/>
      <c r="Y36" s="16">
        <v>0</v>
      </c>
      <c r="Z36" s="33">
        <v>0</v>
      </c>
      <c r="AA36" s="96"/>
      <c r="AB36" s="16">
        <v>0</v>
      </c>
      <c r="AC36" s="33">
        <v>0</v>
      </c>
      <c r="AD36" s="96"/>
      <c r="AE36" s="16">
        <v>0</v>
      </c>
      <c r="AF36" s="33">
        <v>0</v>
      </c>
      <c r="AG36" s="96"/>
      <c r="AH36" s="16">
        <v>0</v>
      </c>
      <c r="AI36" s="33">
        <v>0</v>
      </c>
      <c r="AJ36" s="96"/>
      <c r="AK36" s="16">
        <v>0</v>
      </c>
      <c r="AL36" s="33">
        <v>0</v>
      </c>
      <c r="AM36" s="96"/>
      <c r="AN36" s="16">
        <v>0</v>
      </c>
      <c r="AO36" s="33">
        <v>0</v>
      </c>
      <c r="AP36" s="96"/>
      <c r="AQ36" s="16">
        <v>0</v>
      </c>
      <c r="AR36" s="33">
        <v>0</v>
      </c>
      <c r="AS36" s="96"/>
      <c r="AT36" s="16">
        <v>0</v>
      </c>
      <c r="AU36" s="33">
        <v>0</v>
      </c>
      <c r="AV36" s="96"/>
      <c r="AW36" s="16">
        <v>0</v>
      </c>
      <c r="AX36" s="293">
        <v>0</v>
      </c>
      <c r="AY36" s="96"/>
      <c r="AZ36" s="289">
        <v>0</v>
      </c>
      <c r="BA36" s="293">
        <v>0</v>
      </c>
      <c r="BB36" s="96"/>
      <c r="BC36" s="289">
        <v>0</v>
      </c>
      <c r="BD36" s="293">
        <v>0</v>
      </c>
      <c r="BE36" s="96"/>
      <c r="BF36" s="289">
        <v>19</v>
      </c>
      <c r="BG36" s="293">
        <v>19</v>
      </c>
      <c r="BH36" s="96"/>
      <c r="BI36" s="289">
        <v>0</v>
      </c>
      <c r="BJ36" s="293">
        <v>0</v>
      </c>
      <c r="BK36" s="96"/>
      <c r="BL36" s="325">
        <v>0</v>
      </c>
      <c r="BM36" s="293">
        <v>0</v>
      </c>
      <c r="BN36" s="96"/>
    </row>
    <row r="37" spans="1:66" ht="14.25" x14ac:dyDescent="0.2">
      <c r="A37" s="27" t="s">
        <v>280</v>
      </c>
      <c r="B37" s="25" t="s">
        <v>0</v>
      </c>
      <c r="C37" s="95"/>
      <c r="D37" s="95"/>
      <c r="E37" s="35">
        <v>0.5082110353384216</v>
      </c>
      <c r="F37" s="95"/>
      <c r="G37" s="95"/>
      <c r="H37" s="35">
        <v>0.51407123321685388</v>
      </c>
      <c r="I37" s="95"/>
      <c r="J37" s="95"/>
      <c r="K37" s="35">
        <v>0.46284939520797913</v>
      </c>
      <c r="L37" s="95"/>
      <c r="M37" s="95"/>
      <c r="N37" s="35">
        <v>0.91768299459967662</v>
      </c>
      <c r="O37" s="95"/>
      <c r="P37" s="95"/>
      <c r="Q37" s="35">
        <v>0.49337103971187851</v>
      </c>
      <c r="R37" s="95"/>
      <c r="S37" s="95"/>
      <c r="T37" s="35">
        <v>0.6117415400490942</v>
      </c>
      <c r="U37" s="95"/>
      <c r="V37" s="95"/>
      <c r="W37" s="35">
        <v>-0.70117847260545274</v>
      </c>
      <c r="X37" s="95"/>
      <c r="Y37" s="95"/>
      <c r="Z37" s="35">
        <v>0.72330617977651512</v>
      </c>
      <c r="AA37" s="95"/>
      <c r="AB37" s="95"/>
      <c r="AC37" s="35">
        <v>-3.4842274671757836E-2</v>
      </c>
      <c r="AD37" s="95"/>
      <c r="AE37" s="95"/>
      <c r="AF37" s="35">
        <v>0</v>
      </c>
      <c r="AG37" s="95"/>
      <c r="AH37" s="95"/>
      <c r="AI37" s="35">
        <v>0</v>
      </c>
      <c r="AJ37" s="95"/>
      <c r="AK37" s="95"/>
      <c r="AL37" s="35">
        <v>0</v>
      </c>
      <c r="AM37" s="95"/>
      <c r="AN37" s="95"/>
      <c r="AO37" s="35">
        <v>0.24705917564196622</v>
      </c>
      <c r="AP37" s="95"/>
      <c r="AQ37" s="95"/>
      <c r="AR37" s="35">
        <v>9.6683732899943475E-2</v>
      </c>
      <c r="AS37" s="95"/>
      <c r="AT37" s="95"/>
      <c r="AU37" s="35">
        <v>7.1802157019136739E-2</v>
      </c>
      <c r="AV37" s="95"/>
      <c r="AW37" s="95"/>
      <c r="AX37" s="294">
        <v>4.9683315276273003E-2</v>
      </c>
      <c r="AY37" s="95"/>
      <c r="AZ37" s="95"/>
      <c r="BA37" s="294">
        <v>7.3721890490254002E-2</v>
      </c>
      <c r="BB37" s="95"/>
      <c r="BC37" s="95"/>
      <c r="BD37" s="294">
        <v>0.73597133886010369</v>
      </c>
      <c r="BE37" s="95"/>
      <c r="BF37" s="95"/>
      <c r="BG37" s="294">
        <v>0.21100780021788318</v>
      </c>
      <c r="BH37" s="95"/>
      <c r="BI37" s="95"/>
      <c r="BJ37" s="294">
        <v>8.748084976158281E-2</v>
      </c>
      <c r="BK37" s="95"/>
      <c r="BL37" s="95"/>
      <c r="BM37" s="294">
        <v>0.22996758472057074</v>
      </c>
      <c r="BN37" s="95"/>
    </row>
    <row r="38" spans="1:66" ht="15" x14ac:dyDescent="0.2">
      <c r="A38" s="26"/>
      <c r="B38" s="25"/>
      <c r="C38" s="13"/>
      <c r="D38" s="13"/>
      <c r="E38" s="13"/>
      <c r="F38" s="13"/>
      <c r="G38" s="13"/>
      <c r="H38" s="13"/>
      <c r="I38" s="13"/>
      <c r="J38" s="13"/>
      <c r="K38" s="13"/>
      <c r="L38" s="13"/>
      <c r="M38" s="13"/>
      <c r="N38" s="13"/>
      <c r="O38" s="13"/>
      <c r="P38" s="13"/>
      <c r="Q38" s="13"/>
      <c r="S38" s="13"/>
      <c r="T38" s="13"/>
      <c r="AA38" s="37"/>
      <c r="AD38" s="37"/>
      <c r="AG38" s="37"/>
      <c r="AJ38" s="37"/>
      <c r="AM38" s="37"/>
      <c r="AP38" s="37"/>
      <c r="AS38" s="37"/>
      <c r="AV38" s="37"/>
      <c r="AX38" s="295"/>
      <c r="AY38" s="37"/>
      <c r="BA38" s="295"/>
      <c r="BB38" s="37"/>
      <c r="BD38" s="295"/>
      <c r="BE38" s="37"/>
      <c r="BG38" s="295"/>
      <c r="BH38" s="37"/>
      <c r="BJ38" s="295"/>
      <c r="BK38" s="37"/>
      <c r="BM38" s="295"/>
      <c r="BN38" s="37"/>
    </row>
    <row r="39" spans="1:66" ht="14.25" hidden="1" outlineLevel="1" x14ac:dyDescent="0.2">
      <c r="A39" s="27" t="s">
        <v>281</v>
      </c>
      <c r="B39" s="25"/>
      <c r="C39" s="17"/>
      <c r="D39" s="17"/>
      <c r="E39" s="34"/>
      <c r="F39" s="17"/>
      <c r="G39" s="17"/>
      <c r="H39" s="34"/>
      <c r="I39" s="17"/>
      <c r="J39" s="17"/>
      <c r="K39" s="34"/>
      <c r="L39" s="17"/>
      <c r="M39" s="17"/>
      <c r="N39" s="34"/>
      <c r="O39" s="17"/>
      <c r="P39" s="17"/>
      <c r="Q39" s="34"/>
      <c r="R39" s="17"/>
      <c r="S39" s="17"/>
      <c r="T39" s="34"/>
      <c r="U39" s="17"/>
      <c r="V39" s="17"/>
      <c r="W39" s="34"/>
      <c r="X39" s="17"/>
      <c r="Y39" s="17"/>
      <c r="Z39" s="34"/>
      <c r="AA39" s="17"/>
      <c r="AB39" s="17"/>
      <c r="AC39" s="34"/>
      <c r="AD39" s="17"/>
      <c r="AE39" s="17"/>
      <c r="AF39" s="34"/>
      <c r="AG39" s="17"/>
      <c r="AH39" s="17"/>
      <c r="AI39" s="34"/>
      <c r="AJ39" s="17"/>
      <c r="AK39" s="17"/>
      <c r="AL39" s="34"/>
      <c r="AM39" s="17"/>
      <c r="AN39" s="17"/>
      <c r="AO39" s="34"/>
      <c r="AP39" s="17"/>
      <c r="AQ39" s="17"/>
      <c r="AR39" s="34"/>
      <c r="AS39" s="17"/>
      <c r="AT39" s="17"/>
      <c r="AU39" s="34"/>
      <c r="AV39" s="17"/>
      <c r="AW39" s="17"/>
      <c r="AX39" s="296"/>
      <c r="AY39" s="17"/>
      <c r="AZ39" s="17"/>
      <c r="BA39" s="296"/>
      <c r="BB39" s="17"/>
      <c r="BC39" s="17"/>
      <c r="BD39" s="296"/>
      <c r="BE39" s="17"/>
      <c r="BF39" s="17"/>
      <c r="BG39" s="296"/>
      <c r="BH39" s="17"/>
      <c r="BI39" s="17"/>
      <c r="BJ39" s="296"/>
      <c r="BK39" s="17"/>
      <c r="BL39" s="17"/>
      <c r="BM39" s="296"/>
      <c r="BN39" s="17"/>
    </row>
    <row r="40" spans="1:66" hidden="1" outlineLevel="1" x14ac:dyDescent="0.2">
      <c r="A40" s="29" t="s">
        <v>21</v>
      </c>
      <c r="B40" s="25" t="s">
        <v>3</v>
      </c>
      <c r="C40" s="16">
        <v>36.661135487759999</v>
      </c>
      <c r="D40" s="96"/>
      <c r="E40" s="33">
        <v>36.661135487759999</v>
      </c>
      <c r="F40" s="16">
        <v>48.881513983680001</v>
      </c>
      <c r="G40" s="96"/>
      <c r="H40" s="33">
        <v>48.881513983680001</v>
      </c>
      <c r="I40" s="16">
        <v>73.322270975519999</v>
      </c>
      <c r="J40" s="96"/>
      <c r="K40" s="33">
        <v>73.322270975519999</v>
      </c>
      <c r="L40" s="16">
        <v>81.46918997280001</v>
      </c>
      <c r="M40" s="96"/>
      <c r="N40" s="33">
        <v>81.46918997280001</v>
      </c>
      <c r="O40" s="16">
        <v>85.542649471440015</v>
      </c>
      <c r="P40" s="96"/>
      <c r="Q40" s="33">
        <v>85.542649471440015</v>
      </c>
      <c r="R40" s="16">
        <v>89.616108970080006</v>
      </c>
      <c r="S40" s="96"/>
      <c r="T40" s="33">
        <v>89.616108970080006</v>
      </c>
      <c r="U40" s="16">
        <v>20.367297493200002</v>
      </c>
      <c r="V40" s="96"/>
      <c r="W40" s="33">
        <v>20.367297493200002</v>
      </c>
      <c r="X40" s="16">
        <v>0</v>
      </c>
      <c r="Y40" s="96"/>
      <c r="Z40" s="33">
        <v>0</v>
      </c>
      <c r="AA40" s="16">
        <v>10.163880000000001</v>
      </c>
      <c r="AB40" s="96"/>
      <c r="AC40" s="33">
        <v>10.163880000000001</v>
      </c>
      <c r="AD40" s="16">
        <v>0</v>
      </c>
      <c r="AE40" s="96"/>
      <c r="AF40" s="33">
        <v>0</v>
      </c>
      <c r="AG40" s="16">
        <v>0</v>
      </c>
      <c r="AH40" s="96"/>
      <c r="AI40" s="33">
        <v>0</v>
      </c>
      <c r="AJ40" s="16">
        <v>0</v>
      </c>
      <c r="AK40" s="96"/>
      <c r="AL40" s="33">
        <v>0</v>
      </c>
      <c r="AM40" s="16">
        <v>3</v>
      </c>
      <c r="AN40" s="96"/>
      <c r="AO40" s="33">
        <v>3</v>
      </c>
      <c r="AP40" s="16">
        <v>3</v>
      </c>
      <c r="AQ40" s="96"/>
      <c r="AR40" s="33">
        <v>3</v>
      </c>
      <c r="AS40" s="16">
        <v>4</v>
      </c>
      <c r="AT40" s="96"/>
      <c r="AU40" s="33">
        <v>4</v>
      </c>
      <c r="AV40" s="289">
        <v>6</v>
      </c>
      <c r="AW40" s="96"/>
      <c r="AX40" s="293">
        <v>6</v>
      </c>
      <c r="AY40" s="289">
        <v>6</v>
      </c>
      <c r="AZ40" s="96"/>
      <c r="BA40" s="33">
        <v>6</v>
      </c>
      <c r="BB40" s="289">
        <v>6</v>
      </c>
      <c r="BC40" s="96"/>
      <c r="BD40" s="33">
        <v>6</v>
      </c>
      <c r="BE40" s="289">
        <v>6</v>
      </c>
      <c r="BF40" s="96"/>
      <c r="BG40" s="33">
        <v>6</v>
      </c>
      <c r="BH40" s="289">
        <v>25</v>
      </c>
      <c r="BI40" s="96"/>
      <c r="BJ40" s="33">
        <v>25</v>
      </c>
      <c r="BK40" s="289">
        <v>25</v>
      </c>
      <c r="BL40" s="96"/>
      <c r="BM40" s="33">
        <v>25</v>
      </c>
      <c r="BN40" s="289">
        <v>25</v>
      </c>
    </row>
    <row r="41" spans="1:66" hidden="1" outlineLevel="1" x14ac:dyDescent="0.2">
      <c r="A41" s="29" t="s">
        <v>22</v>
      </c>
      <c r="B41" s="25" t="s">
        <v>3</v>
      </c>
      <c r="C41" s="96"/>
      <c r="D41" s="16">
        <v>52.95497348232</v>
      </c>
      <c r="E41" s="33">
        <v>52.95497348232</v>
      </c>
      <c r="F41" s="96"/>
      <c r="G41" s="16">
        <v>73.322270975519999</v>
      </c>
      <c r="H41" s="33">
        <v>73.322270975519999</v>
      </c>
      <c r="I41" s="96"/>
      <c r="J41" s="16">
        <v>97.763027967360003</v>
      </c>
      <c r="K41" s="33">
        <v>97.763027967360003</v>
      </c>
      <c r="L41" s="96"/>
      <c r="M41" s="16">
        <v>97.763027967360003</v>
      </c>
      <c r="N41" s="33">
        <v>97.763027967360003</v>
      </c>
      <c r="O41" s="96"/>
      <c r="P41" s="16">
        <v>105.90994696464</v>
      </c>
      <c r="Q41" s="33">
        <v>105.90994696464</v>
      </c>
      <c r="R41" s="96"/>
      <c r="S41" s="16">
        <v>109.98340646328001</v>
      </c>
      <c r="T41" s="33">
        <v>109.98340646328001</v>
      </c>
      <c r="U41" s="96"/>
      <c r="V41" s="16">
        <v>0</v>
      </c>
      <c r="W41" s="33">
        <v>0</v>
      </c>
      <c r="X41" s="96"/>
      <c r="Y41" s="16">
        <v>25.409700000000001</v>
      </c>
      <c r="Z41" s="33">
        <v>25.409700000000001</v>
      </c>
      <c r="AA41" s="96"/>
      <c r="AB41" s="16">
        <v>0</v>
      </c>
      <c r="AC41" s="33">
        <v>0</v>
      </c>
      <c r="AD41" s="96"/>
      <c r="AE41" s="16">
        <v>0</v>
      </c>
      <c r="AF41" s="33">
        <v>0</v>
      </c>
      <c r="AG41" s="96"/>
      <c r="AH41" s="16">
        <v>0</v>
      </c>
      <c r="AI41" s="33">
        <v>0</v>
      </c>
      <c r="AJ41" s="96"/>
      <c r="AK41" s="16">
        <v>0</v>
      </c>
      <c r="AL41" s="33">
        <v>0</v>
      </c>
      <c r="AM41" s="96"/>
      <c r="AN41" s="16">
        <v>3</v>
      </c>
      <c r="AO41" s="33">
        <v>3</v>
      </c>
      <c r="AP41" s="96"/>
      <c r="AQ41" s="16">
        <v>3</v>
      </c>
      <c r="AR41" s="33">
        <v>3</v>
      </c>
      <c r="AS41" s="96"/>
      <c r="AT41" s="16">
        <v>5</v>
      </c>
      <c r="AU41" s="33">
        <v>5</v>
      </c>
      <c r="AV41" s="96"/>
      <c r="AW41" s="16">
        <v>8</v>
      </c>
      <c r="AX41" s="293">
        <v>8</v>
      </c>
      <c r="AY41" s="96"/>
      <c r="AZ41" s="289">
        <v>8</v>
      </c>
      <c r="BA41" s="293">
        <v>8</v>
      </c>
      <c r="BB41" s="96"/>
      <c r="BC41" s="289">
        <v>8</v>
      </c>
      <c r="BD41" s="293">
        <v>8</v>
      </c>
      <c r="BE41" s="96"/>
      <c r="BF41" s="289">
        <v>25</v>
      </c>
      <c r="BG41" s="293">
        <v>25</v>
      </c>
      <c r="BH41" s="96"/>
      <c r="BI41" s="289">
        <v>25</v>
      </c>
      <c r="BJ41" s="293">
        <v>25</v>
      </c>
      <c r="BK41" s="96"/>
      <c r="BL41" s="325">
        <v>25</v>
      </c>
      <c r="BM41" s="293">
        <v>25</v>
      </c>
      <c r="BN41" s="96"/>
    </row>
    <row r="42" spans="1:66" hidden="1" outlineLevel="1" x14ac:dyDescent="0.2">
      <c r="A42" s="27" t="s">
        <v>201</v>
      </c>
      <c r="B42" s="25" t="s">
        <v>3</v>
      </c>
      <c r="C42" s="96"/>
      <c r="D42" s="96"/>
      <c r="E42" s="33">
        <v>89.616108970080006</v>
      </c>
      <c r="F42" s="96"/>
      <c r="G42" s="96"/>
      <c r="H42" s="33">
        <v>122.20378495919999</v>
      </c>
      <c r="I42" s="96"/>
      <c r="J42" s="96"/>
      <c r="K42" s="33">
        <v>171.08529894288</v>
      </c>
      <c r="L42" s="96"/>
      <c r="M42" s="96"/>
      <c r="N42" s="33">
        <v>179.23221794016001</v>
      </c>
      <c r="O42" s="96"/>
      <c r="P42" s="96"/>
      <c r="Q42" s="33">
        <v>191.45259643608</v>
      </c>
      <c r="R42" s="96"/>
      <c r="S42" s="96"/>
      <c r="T42" s="33">
        <v>199.59951543336001</v>
      </c>
      <c r="U42" s="96"/>
      <c r="V42" s="96"/>
      <c r="W42" s="33">
        <v>20.367297493200002</v>
      </c>
      <c r="X42" s="96"/>
      <c r="Y42" s="96"/>
      <c r="Z42" s="33">
        <v>25.409700000000001</v>
      </c>
      <c r="AA42" s="96"/>
      <c r="AB42" s="96"/>
      <c r="AC42" s="33">
        <v>10.163880000000001</v>
      </c>
      <c r="AD42" s="96"/>
      <c r="AE42" s="96"/>
      <c r="AF42" s="33">
        <v>0</v>
      </c>
      <c r="AG42" s="96"/>
      <c r="AH42" s="96"/>
      <c r="AI42" s="33">
        <v>0</v>
      </c>
      <c r="AJ42" s="96"/>
      <c r="AK42" s="96"/>
      <c r="AL42" s="33">
        <v>0</v>
      </c>
      <c r="AM42" s="96"/>
      <c r="AN42" s="96"/>
      <c r="AO42" s="33">
        <v>6</v>
      </c>
      <c r="AP42" s="96"/>
      <c r="AQ42" s="96"/>
      <c r="AR42" s="33">
        <v>6</v>
      </c>
      <c r="AS42" s="96"/>
      <c r="AT42" s="96"/>
      <c r="AU42" s="33">
        <v>9</v>
      </c>
      <c r="AV42" s="96"/>
      <c r="AW42" s="96"/>
      <c r="AX42" s="293">
        <v>14</v>
      </c>
      <c r="AY42" s="96"/>
      <c r="AZ42" s="96"/>
      <c r="BA42" s="293">
        <v>14</v>
      </c>
      <c r="BB42" s="96"/>
      <c r="BC42" s="96"/>
      <c r="BD42" s="293">
        <v>14</v>
      </c>
      <c r="BE42" s="96"/>
      <c r="BF42" s="96"/>
      <c r="BG42" s="293">
        <v>31</v>
      </c>
      <c r="BH42" s="96"/>
      <c r="BI42" s="96"/>
      <c r="BJ42" s="293">
        <v>50</v>
      </c>
      <c r="BK42" s="96"/>
      <c r="BL42" s="96"/>
      <c r="BM42" s="293">
        <v>50</v>
      </c>
      <c r="BN42" s="96"/>
    </row>
    <row r="43" spans="1:66" hidden="1" outlineLevel="1" x14ac:dyDescent="0.2">
      <c r="A43" s="27" t="s">
        <v>200</v>
      </c>
      <c r="B43" s="25" t="s">
        <v>3</v>
      </c>
      <c r="C43" s="96"/>
      <c r="D43" s="16">
        <v>28.514216490480003</v>
      </c>
      <c r="E43" s="33">
        <v>28.514216490480003</v>
      </c>
      <c r="F43" s="96"/>
      <c r="G43" s="16">
        <v>40.734594986400005</v>
      </c>
      <c r="H43" s="33">
        <v>40.734594986400005</v>
      </c>
      <c r="I43" s="96"/>
      <c r="J43" s="16">
        <v>81.46918997280001</v>
      </c>
      <c r="K43" s="33">
        <v>81.46918997280001</v>
      </c>
      <c r="L43" s="96"/>
      <c r="M43" s="16">
        <v>0</v>
      </c>
      <c r="N43" s="33">
        <v>0</v>
      </c>
      <c r="O43" s="96"/>
      <c r="P43" s="16">
        <v>0</v>
      </c>
      <c r="Q43" s="33">
        <v>0</v>
      </c>
      <c r="R43" s="96"/>
      <c r="S43" s="16">
        <v>0</v>
      </c>
      <c r="T43" s="33">
        <v>0</v>
      </c>
      <c r="U43" s="96"/>
      <c r="V43" s="16">
        <v>0</v>
      </c>
      <c r="W43" s="33">
        <v>0</v>
      </c>
      <c r="X43" s="96"/>
      <c r="Y43" s="16">
        <v>0</v>
      </c>
      <c r="Z43" s="33">
        <v>0</v>
      </c>
      <c r="AA43" s="96"/>
      <c r="AB43" s="16">
        <v>0</v>
      </c>
      <c r="AC43" s="33">
        <v>0</v>
      </c>
      <c r="AD43" s="96"/>
      <c r="AE43" s="16">
        <v>0</v>
      </c>
      <c r="AF43" s="33">
        <v>0</v>
      </c>
      <c r="AG43" s="96"/>
      <c r="AH43" s="16">
        <v>0</v>
      </c>
      <c r="AI43" s="33">
        <v>0</v>
      </c>
      <c r="AJ43" s="96"/>
      <c r="AK43" s="16">
        <v>0</v>
      </c>
      <c r="AL43" s="33">
        <v>0</v>
      </c>
      <c r="AM43" s="96"/>
      <c r="AN43" s="16">
        <v>0</v>
      </c>
      <c r="AO43" s="33">
        <v>0</v>
      </c>
      <c r="AP43" s="96"/>
      <c r="AQ43" s="16">
        <v>0</v>
      </c>
      <c r="AR43" s="33">
        <v>0</v>
      </c>
      <c r="AS43" s="96"/>
      <c r="AT43" s="16">
        <v>0</v>
      </c>
      <c r="AU43" s="33">
        <v>0</v>
      </c>
      <c r="AV43" s="96"/>
      <c r="AW43" s="16">
        <v>0</v>
      </c>
      <c r="AX43" s="293">
        <v>0</v>
      </c>
      <c r="AY43" s="96"/>
      <c r="AZ43" s="289">
        <v>0</v>
      </c>
      <c r="BA43" s="293">
        <v>0</v>
      </c>
      <c r="BB43" s="96"/>
      <c r="BC43" s="289">
        <v>0</v>
      </c>
      <c r="BD43" s="293">
        <v>0</v>
      </c>
      <c r="BE43" s="96"/>
      <c r="BF43" s="289">
        <v>19</v>
      </c>
      <c r="BG43" s="293">
        <v>19</v>
      </c>
      <c r="BH43" s="96"/>
      <c r="BI43" s="289">
        <v>0</v>
      </c>
      <c r="BJ43" s="293">
        <v>0</v>
      </c>
      <c r="BK43" s="96"/>
      <c r="BL43" s="325">
        <v>0</v>
      </c>
      <c r="BM43" s="293">
        <v>0</v>
      </c>
      <c r="BN43" s="96"/>
    </row>
    <row r="44" spans="1:66" ht="15" hidden="1" outlineLevel="1" x14ac:dyDescent="0.2">
      <c r="A44" s="26"/>
      <c r="B44" s="25"/>
      <c r="C44" s="13"/>
      <c r="D44" s="13"/>
      <c r="E44" s="13"/>
      <c r="F44" s="13"/>
      <c r="G44" s="13"/>
      <c r="H44" s="13"/>
      <c r="I44" s="13"/>
      <c r="J44" s="13"/>
      <c r="K44" s="13"/>
      <c r="L44" s="13"/>
      <c r="M44" s="13"/>
      <c r="N44" s="13"/>
      <c r="O44" s="13"/>
      <c r="P44" s="13"/>
      <c r="Q44" s="13"/>
      <c r="S44" s="13"/>
      <c r="T44" s="13"/>
      <c r="AA44" s="37"/>
      <c r="AD44" s="37"/>
      <c r="AG44" s="37"/>
      <c r="AJ44" s="37"/>
      <c r="AX44" s="295"/>
      <c r="BA44" s="295"/>
      <c r="BD44" s="295"/>
      <c r="BG44" s="295"/>
      <c r="BJ44" s="295"/>
      <c r="BM44" s="295"/>
    </row>
    <row r="45" spans="1:66" collapsed="1" x14ac:dyDescent="0.2"/>
    <row r="46" spans="1:66" x14ac:dyDescent="0.2">
      <c r="A46" s="5" t="s">
        <v>248</v>
      </c>
    </row>
    <row r="47" spans="1:66" x14ac:dyDescent="0.2">
      <c r="A47" s="5" t="s">
        <v>247</v>
      </c>
    </row>
    <row r="48" spans="1:66" x14ac:dyDescent="0.2">
      <c r="A48" s="316" t="s">
        <v>273</v>
      </c>
      <c r="B48" s="317"/>
      <c r="C48" s="318"/>
      <c r="D48" s="318"/>
      <c r="E48" s="318"/>
      <c r="F48" s="318"/>
      <c r="G48" s="318"/>
      <c r="H48" s="318"/>
      <c r="I48" s="318"/>
      <c r="J48" s="318"/>
      <c r="K48" s="318"/>
      <c r="L48" s="318"/>
      <c r="M48" s="318"/>
      <c r="N48" s="318"/>
      <c r="O48" s="318"/>
      <c r="P48" s="318"/>
      <c r="Q48" s="318"/>
      <c r="R48" s="295"/>
      <c r="S48" s="318"/>
      <c r="T48" s="318"/>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F48" s="295"/>
      <c r="BG48" s="295"/>
      <c r="BI48" s="295"/>
      <c r="BJ48" s="295"/>
      <c r="BL48" s="295"/>
      <c r="BM48" s="295"/>
    </row>
    <row r="49" spans="1:66" x14ac:dyDescent="0.2">
      <c r="A49" s="5" t="s">
        <v>250</v>
      </c>
    </row>
    <row r="50" spans="1:66" x14ac:dyDescent="0.2">
      <c r="A50" s="5" t="s">
        <v>277</v>
      </c>
      <c r="W50" s="5" t="s">
        <v>279</v>
      </c>
    </row>
    <row r="51" spans="1:66" hidden="1" outlineLevel="1" x14ac:dyDescent="0.2">
      <c r="A51" s="214" t="s">
        <v>278</v>
      </c>
      <c r="W51" s="324" t="s">
        <v>240</v>
      </c>
    </row>
    <row r="52" spans="1:66" collapsed="1" x14ac:dyDescent="0.2">
      <c r="A52" s="214" t="s">
        <v>239</v>
      </c>
      <c r="W52" s="324" t="s">
        <v>241</v>
      </c>
    </row>
    <row r="53" spans="1:66" x14ac:dyDescent="0.2">
      <c r="A53" s="324" t="s">
        <v>258</v>
      </c>
      <c r="W53" s="324" t="s">
        <v>242</v>
      </c>
    </row>
    <row r="54" spans="1:66" x14ac:dyDescent="0.2">
      <c r="U54" s="210"/>
      <c r="W54" s="324" t="s">
        <v>243</v>
      </c>
    </row>
    <row r="57" spans="1:66" x14ac:dyDescent="0.2">
      <c r="F57" s="22"/>
      <c r="G57" s="22"/>
      <c r="H57" s="22"/>
      <c r="I57" s="22"/>
      <c r="J57" s="22"/>
      <c r="K57" s="22"/>
      <c r="L57" s="22"/>
      <c r="M57" s="22"/>
      <c r="N57" s="22"/>
      <c r="O57" s="22"/>
      <c r="P57" s="22"/>
      <c r="Q57" s="22"/>
      <c r="S57" s="22"/>
      <c r="T57" s="22"/>
    </row>
    <row r="58" spans="1:66" x14ac:dyDescent="0.2">
      <c r="C58" s="69"/>
      <c r="D58" s="69"/>
      <c r="E58" s="69"/>
      <c r="F58" s="69"/>
      <c r="G58" s="69"/>
      <c r="H58" s="69"/>
      <c r="I58" s="69"/>
      <c r="J58" s="69"/>
      <c r="K58" s="69"/>
      <c r="L58" s="69"/>
      <c r="M58" s="69"/>
      <c r="N58" s="69"/>
      <c r="O58" s="69"/>
      <c r="P58" s="69"/>
      <c r="Q58" s="69"/>
    </row>
    <row r="60" spans="1:66" x14ac:dyDescent="0.2">
      <c r="F60" s="221"/>
      <c r="I60" s="221"/>
      <c r="L60" s="221"/>
      <c r="O60" s="221"/>
      <c r="R60" s="221"/>
      <c r="U60" s="221"/>
      <c r="X60" s="221"/>
      <c r="AA60" s="221"/>
      <c r="AD60" s="221"/>
      <c r="AG60" s="221"/>
      <c r="AJ60" s="221"/>
      <c r="AM60" s="221"/>
      <c r="AP60" s="221"/>
      <c r="AS60" s="221"/>
      <c r="AV60" s="221"/>
      <c r="AY60" s="221"/>
      <c r="BB60" s="221"/>
      <c r="BE60" s="221"/>
      <c r="BH60" s="221"/>
      <c r="BK60" s="221"/>
      <c r="BN60" s="221"/>
    </row>
    <row r="61" spans="1:66" x14ac:dyDescent="0.2">
      <c r="C61" s="69"/>
      <c r="D61" s="69"/>
      <c r="E61" s="69"/>
      <c r="F61" s="221"/>
      <c r="I61" s="221"/>
      <c r="L61" s="221"/>
      <c r="O61" s="221"/>
      <c r="R61" s="221"/>
      <c r="U61" s="221"/>
      <c r="X61" s="221"/>
      <c r="AA61" s="221"/>
      <c r="AD61" s="221"/>
      <c r="AG61" s="221"/>
      <c r="AJ61" s="221"/>
      <c r="AM61" s="221"/>
      <c r="AP61" s="221"/>
      <c r="AS61" s="221"/>
      <c r="AV61" s="221"/>
      <c r="AY61" s="221"/>
      <c r="BB61" s="221"/>
      <c r="BE61" s="221"/>
      <c r="BH61" s="221"/>
      <c r="BK61" s="221"/>
      <c r="BN61" s="221"/>
    </row>
    <row r="62" spans="1:66" x14ac:dyDescent="0.2">
      <c r="F62" s="221"/>
      <c r="I62" s="221"/>
      <c r="L62" s="221"/>
      <c r="O62" s="221"/>
      <c r="R62" s="221"/>
      <c r="U62" s="221"/>
      <c r="X62" s="221"/>
      <c r="AA62" s="221"/>
      <c r="AD62" s="221"/>
      <c r="AG62" s="221"/>
      <c r="AJ62" s="221"/>
      <c r="AM62" s="221"/>
      <c r="AP62" s="221"/>
      <c r="AS62" s="221"/>
      <c r="AV62" s="221"/>
      <c r="AY62" s="221"/>
      <c r="BB62" s="221"/>
      <c r="BE62" s="221"/>
      <c r="BH62" s="221"/>
      <c r="BK62" s="221"/>
      <c r="BN62" s="221"/>
    </row>
    <row r="63" spans="1:66" x14ac:dyDescent="0.2">
      <c r="F63" s="221"/>
      <c r="I63" s="221"/>
      <c r="L63" s="221"/>
      <c r="O63" s="221"/>
      <c r="R63" s="221"/>
      <c r="U63" s="221"/>
      <c r="X63" s="221"/>
      <c r="AA63" s="221"/>
      <c r="AD63" s="221"/>
      <c r="AG63" s="221"/>
      <c r="AJ63" s="221"/>
      <c r="AM63" s="221"/>
      <c r="AP63" s="221"/>
      <c r="AS63" s="221"/>
      <c r="AV63" s="221"/>
      <c r="AY63" s="221"/>
      <c r="BB63" s="221"/>
      <c r="BE63" s="221"/>
      <c r="BH63" s="221"/>
      <c r="BK63" s="221"/>
      <c r="BN63" s="221"/>
    </row>
    <row r="64" spans="1:66" x14ac:dyDescent="0.2">
      <c r="F64" s="221"/>
      <c r="I64" s="221"/>
      <c r="L64" s="221"/>
      <c r="O64" s="221"/>
      <c r="R64" s="221"/>
      <c r="U64" s="221"/>
      <c r="X64" s="221"/>
      <c r="AA64" s="221"/>
      <c r="AD64" s="221"/>
      <c r="AG64" s="221"/>
      <c r="AJ64" s="221"/>
      <c r="AM64" s="221"/>
      <c r="AP64" s="221"/>
      <c r="AS64" s="221"/>
      <c r="AV64" s="221"/>
      <c r="AY64" s="221"/>
      <c r="BB64" s="221"/>
      <c r="BE64" s="221"/>
      <c r="BH64" s="221"/>
      <c r="BK64" s="221"/>
      <c r="BN64" s="221"/>
    </row>
    <row r="65" spans="6:66" x14ac:dyDescent="0.2">
      <c r="F65" s="221"/>
      <c r="I65" s="221"/>
      <c r="L65" s="221"/>
      <c r="O65" s="221"/>
      <c r="R65" s="221"/>
      <c r="U65" s="221"/>
      <c r="X65" s="221"/>
      <c r="AA65" s="221"/>
      <c r="AD65" s="221"/>
      <c r="AG65" s="221"/>
      <c r="AJ65" s="221"/>
      <c r="AM65" s="221"/>
      <c r="AP65" s="221"/>
      <c r="AS65" s="221"/>
      <c r="AV65" s="221"/>
      <c r="AY65" s="221"/>
      <c r="BB65" s="221"/>
      <c r="BE65" s="221"/>
      <c r="BH65" s="221"/>
      <c r="BK65" s="221"/>
      <c r="BN65" s="221"/>
    </row>
    <row r="66" spans="6:66" x14ac:dyDescent="0.2">
      <c r="F66" s="221"/>
      <c r="I66" s="221"/>
      <c r="L66" s="221"/>
      <c r="O66" s="221"/>
      <c r="R66" s="221"/>
      <c r="U66" s="221"/>
      <c r="X66" s="221"/>
      <c r="AA66" s="221"/>
      <c r="AD66" s="221"/>
      <c r="AG66" s="221"/>
      <c r="AJ66" s="221"/>
      <c r="AM66" s="221"/>
      <c r="AP66" s="221"/>
      <c r="AS66" s="221"/>
      <c r="AV66" s="221"/>
      <c r="AY66" s="221"/>
      <c r="BB66" s="221"/>
      <c r="BE66" s="221"/>
      <c r="BH66" s="221"/>
      <c r="BK66" s="221"/>
      <c r="BN66" s="221"/>
    </row>
    <row r="67" spans="6:66" x14ac:dyDescent="0.2">
      <c r="F67" s="221"/>
      <c r="I67" s="221"/>
      <c r="L67" s="221"/>
      <c r="O67" s="221"/>
      <c r="R67" s="221"/>
      <c r="U67" s="221"/>
      <c r="X67" s="221"/>
      <c r="AA67" s="221"/>
      <c r="AD67" s="221"/>
      <c r="AG67" s="221"/>
      <c r="AJ67" s="221"/>
      <c r="AM67" s="221"/>
      <c r="AP67" s="221"/>
      <c r="AS67" s="221"/>
      <c r="AV67" s="221"/>
      <c r="AY67" s="221"/>
      <c r="BB67" s="221"/>
      <c r="BE67" s="221"/>
      <c r="BH67" s="221"/>
      <c r="BK67" s="221"/>
      <c r="BN67" s="221"/>
    </row>
    <row r="68" spans="6:66" x14ac:dyDescent="0.2">
      <c r="F68" s="221"/>
      <c r="I68" s="221"/>
      <c r="L68" s="221"/>
      <c r="O68" s="221"/>
      <c r="R68" s="221"/>
      <c r="U68" s="221"/>
      <c r="X68" s="221"/>
      <c r="AA68" s="221"/>
      <c r="AD68" s="221"/>
      <c r="AG68" s="221"/>
      <c r="AJ68" s="221"/>
      <c r="AM68" s="221"/>
      <c r="AP68" s="221"/>
      <c r="AS68" s="221"/>
      <c r="AV68" s="221"/>
      <c r="AY68" s="221"/>
      <c r="BB68" s="221"/>
      <c r="BE68" s="221"/>
      <c r="BH68" s="221"/>
      <c r="BK68" s="221"/>
      <c r="BN68" s="221"/>
    </row>
    <row r="69" spans="6:66" x14ac:dyDescent="0.2">
      <c r="F69" s="221"/>
      <c r="I69" s="221"/>
      <c r="L69" s="221"/>
      <c r="O69" s="221"/>
      <c r="R69" s="221"/>
      <c r="U69" s="221"/>
      <c r="X69" s="221"/>
      <c r="AA69" s="221"/>
      <c r="AD69" s="221"/>
      <c r="AG69" s="221"/>
      <c r="AJ69" s="221"/>
      <c r="AM69" s="221"/>
      <c r="AP69" s="221"/>
      <c r="AS69" s="221"/>
      <c r="AV69" s="221"/>
      <c r="AY69" s="221"/>
      <c r="BB69" s="221"/>
      <c r="BE69" s="221"/>
      <c r="BH69" s="221"/>
      <c r="BK69" s="221"/>
      <c r="BN69" s="221"/>
    </row>
    <row r="70" spans="6:66" x14ac:dyDescent="0.2">
      <c r="F70" s="221"/>
      <c r="I70" s="221"/>
      <c r="L70" s="221"/>
      <c r="O70" s="221"/>
      <c r="R70" s="221"/>
      <c r="U70" s="221"/>
      <c r="X70" s="221"/>
      <c r="AA70" s="221"/>
      <c r="AD70" s="221"/>
      <c r="AG70" s="221"/>
      <c r="AJ70" s="221"/>
      <c r="AM70" s="221"/>
      <c r="AP70" s="221"/>
      <c r="AS70" s="221"/>
      <c r="AV70" s="221"/>
      <c r="AY70" s="221"/>
      <c r="BB70" s="221"/>
      <c r="BE70" s="221"/>
      <c r="BH70" s="221"/>
      <c r="BK70" s="221"/>
      <c r="BN70" s="221"/>
    </row>
    <row r="71" spans="6:66" x14ac:dyDescent="0.2">
      <c r="F71" s="221"/>
      <c r="I71" s="221"/>
      <c r="L71" s="221"/>
      <c r="O71" s="221"/>
      <c r="R71" s="221"/>
      <c r="U71" s="221"/>
      <c r="X71" s="221"/>
      <c r="AA71" s="221"/>
      <c r="AD71" s="221"/>
      <c r="AG71" s="221"/>
      <c r="AJ71" s="221"/>
      <c r="AM71" s="221"/>
      <c r="AP71" s="221"/>
      <c r="AS71" s="221"/>
      <c r="AV71" s="221"/>
      <c r="AY71" s="221"/>
      <c r="BB71" s="221"/>
      <c r="BE71" s="221"/>
      <c r="BH71" s="221"/>
      <c r="BK71" s="221"/>
      <c r="BN71" s="221"/>
    </row>
    <row r="72" spans="6:66" x14ac:dyDescent="0.2">
      <c r="F72" s="221"/>
      <c r="I72" s="221"/>
      <c r="L72" s="221"/>
      <c r="O72" s="221"/>
      <c r="R72" s="221"/>
      <c r="U72" s="221"/>
      <c r="X72" s="221"/>
      <c r="AA72" s="221"/>
      <c r="AD72" s="221"/>
      <c r="AG72" s="221"/>
      <c r="AJ72" s="221"/>
      <c r="AM72" s="221"/>
      <c r="AP72" s="221"/>
      <c r="AS72" s="221"/>
      <c r="AV72" s="221"/>
      <c r="AY72" s="221"/>
      <c r="BB72" s="221"/>
      <c r="BE72" s="221"/>
      <c r="BH72" s="221"/>
      <c r="BK72" s="221"/>
      <c r="BN72" s="221"/>
    </row>
    <row r="73" spans="6:66" x14ac:dyDescent="0.2">
      <c r="F73" s="221"/>
      <c r="I73" s="221"/>
      <c r="L73" s="221"/>
      <c r="O73" s="221"/>
      <c r="R73" s="221"/>
      <c r="U73" s="221"/>
      <c r="X73" s="221"/>
      <c r="AA73" s="221"/>
      <c r="AD73" s="221"/>
      <c r="AG73" s="221"/>
      <c r="AJ73" s="221"/>
      <c r="AM73" s="221"/>
      <c r="AP73" s="221"/>
      <c r="AS73" s="221"/>
      <c r="AV73" s="221"/>
      <c r="AY73" s="221"/>
      <c r="BB73" s="221"/>
      <c r="BE73" s="221"/>
      <c r="BH73" s="221"/>
      <c r="BK73" s="221"/>
      <c r="BN73" s="221"/>
    </row>
  </sheetData>
  <phoneticPr fontId="0" type="noConversion"/>
  <pageMargins left="0.19685039370078741" right="0.19685039370078741" top="0.39370078740157483" bottom="0.39370078740157483" header="0.19685039370078741" footer="0.19685039370078741"/>
  <pageSetup paperSize="8" scale="85" orientation="landscape" r:id="rId1"/>
  <headerFooter alignWithMargins="0">
    <oddFooter>&amp;L&amp;F&amp;C&amp;A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71"/>
  <sheetViews>
    <sheetView zoomScale="90" zoomScaleNormal="90" workbookViewId="0">
      <pane xSplit="1" ySplit="5" topLeftCell="B6"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Col="1" x14ac:dyDescent="0.2"/>
  <cols>
    <col min="1" max="1" width="40.5703125" style="7" customWidth="1"/>
    <col min="2" max="2" width="10" style="10" hidden="1" customWidth="1" outlineLevel="1"/>
    <col min="3" max="3" width="10.28515625" style="39" hidden="1" customWidth="1" outlineLevel="1"/>
    <col min="4" max="4" width="10" style="10" hidden="1" customWidth="1" outlineLevel="1"/>
    <col min="5" max="5" width="10.28515625" style="39" hidden="1" customWidth="1" outlineLevel="1"/>
    <col min="6" max="6" width="10" style="10" hidden="1" customWidth="1" outlineLevel="1"/>
    <col min="7" max="7" width="10.28515625" style="39" hidden="1" customWidth="1" outlineLevel="1"/>
    <col min="8" max="8" width="10" style="10" hidden="1" customWidth="1" outlineLevel="1"/>
    <col min="9" max="9" width="10.5703125" style="39" hidden="1" customWidth="1" outlineLevel="1"/>
    <col min="10" max="10" width="10" style="10" hidden="1" customWidth="1" outlineLevel="1"/>
    <col min="11" max="11" width="10.28515625" style="39" hidden="1" customWidth="1" outlineLevel="1"/>
    <col min="12" max="12" width="10.42578125" style="10" hidden="1" customWidth="1" outlineLevel="1"/>
    <col min="13" max="13" width="10.28515625" style="39" hidden="1" customWidth="1" outlineLevel="1"/>
    <col min="14" max="14" width="10.5703125" style="10" hidden="1" customWidth="1" outlineLevel="1"/>
    <col min="15" max="15" width="10.28515625" style="39" hidden="1" customWidth="1" outlineLevel="1"/>
    <col min="16" max="16" width="9.5703125" style="10" hidden="1" customWidth="1" outlineLevel="1"/>
    <col min="17" max="17" width="10.28515625" style="39" hidden="1" customWidth="1" outlineLevel="1"/>
    <col min="18" max="18" width="9.5703125" style="10" hidden="1" customWidth="1" outlineLevel="1"/>
    <col min="19" max="19" width="10.42578125" style="39" hidden="1" customWidth="1" outlineLevel="1"/>
    <col min="20" max="20" width="9.5703125" style="10" hidden="1" customWidth="1" outlineLevel="1"/>
    <col min="21" max="21" width="10.42578125" style="76" hidden="1" customWidth="1" outlineLevel="1"/>
    <col min="22" max="22" width="9.5703125" style="10" hidden="1" customWidth="1" outlineLevel="1"/>
    <col min="23" max="23" width="10.42578125" style="76" hidden="1" customWidth="1" outlineLevel="1"/>
    <col min="24" max="24" width="9.5703125" style="10" hidden="1" customWidth="1" outlineLevel="1"/>
    <col min="25" max="25" width="10.42578125" style="76" bestFit="1" customWidth="1" collapsed="1"/>
    <col min="26" max="26" width="9.5703125" style="10" hidden="1" customWidth="1" outlineLevel="1"/>
    <col min="27" max="27" width="10.42578125" style="76" bestFit="1" customWidth="1" collapsed="1"/>
    <col min="28" max="28" width="9.5703125" style="10" hidden="1" customWidth="1" outlineLevel="1"/>
    <col min="29" max="29" width="10.42578125" style="76" bestFit="1" customWidth="1" collapsed="1"/>
    <col min="30" max="30" width="9.5703125" style="10" hidden="1" customWidth="1" outlineLevel="1"/>
    <col min="31" max="31" width="10.42578125" style="76" bestFit="1" customWidth="1" collapsed="1"/>
    <col min="32" max="32" width="9.5703125" style="10" hidden="1" customWidth="1" outlineLevel="1"/>
    <col min="33" max="33" width="10.42578125" style="76" bestFit="1" customWidth="1" collapsed="1"/>
    <col min="34" max="34" width="10.42578125" style="10" customWidth="1"/>
    <col min="35" max="35" width="10.42578125" style="76" bestFit="1" customWidth="1"/>
    <col min="36" max="36" width="10.42578125" style="10" customWidth="1"/>
    <col min="37" max="37" width="10.42578125" style="76" bestFit="1" customWidth="1"/>
    <col min="38" max="38" width="10.42578125" style="10" customWidth="1"/>
    <col min="39" max="39" width="10.42578125" style="76" bestFit="1" customWidth="1"/>
    <col min="40" max="40" width="10.42578125" style="10" customWidth="1"/>
    <col min="41" max="41" width="10.42578125" style="76" bestFit="1" customWidth="1"/>
    <col min="42" max="42" width="10.42578125" style="10" customWidth="1"/>
    <col min="43" max="43" width="10.42578125" style="76" bestFit="1" customWidth="1"/>
    <col min="44" max="44" width="10.42578125" style="10" customWidth="1"/>
    <col min="45" max="16384" width="9.28515625" style="10"/>
  </cols>
  <sheetData>
    <row r="1" spans="1:44" ht="15.75" x14ac:dyDescent="0.25">
      <c r="A1" s="138" t="s">
        <v>173</v>
      </c>
      <c r="B1" s="86"/>
      <c r="C1" s="125"/>
      <c r="D1" s="86"/>
      <c r="E1" s="125"/>
      <c r="F1" s="86"/>
      <c r="G1" s="125"/>
      <c r="H1" s="86"/>
      <c r="I1" s="125"/>
      <c r="J1" s="86"/>
      <c r="K1" s="125"/>
      <c r="L1" s="86"/>
      <c r="M1" s="125"/>
      <c r="N1" s="86"/>
      <c r="O1" s="125"/>
      <c r="P1" s="86"/>
      <c r="Q1" s="125"/>
      <c r="R1" s="86"/>
      <c r="S1" s="125"/>
      <c r="T1" s="86"/>
      <c r="U1" s="125"/>
      <c r="V1" s="86"/>
      <c r="W1" s="86"/>
      <c r="X1" s="86"/>
      <c r="Y1" s="86"/>
      <c r="Z1" s="86"/>
      <c r="AA1" s="86"/>
      <c r="AB1" s="86"/>
      <c r="AC1" s="86"/>
      <c r="AD1" s="86"/>
      <c r="AE1" s="86"/>
      <c r="AF1" s="86"/>
      <c r="AG1" s="86"/>
      <c r="AH1" s="86"/>
      <c r="AI1" s="86"/>
      <c r="AJ1" s="86"/>
      <c r="AK1" s="86"/>
      <c r="AL1" s="86"/>
      <c r="AM1" s="86"/>
      <c r="AN1" s="86"/>
      <c r="AO1" s="86"/>
      <c r="AP1" s="86"/>
      <c r="AQ1" s="86"/>
      <c r="AR1" s="86"/>
    </row>
    <row r="2" spans="1:44" x14ac:dyDescent="0.2">
      <c r="A2" s="139"/>
      <c r="B2" s="86"/>
      <c r="C2" s="125"/>
      <c r="D2" s="86"/>
      <c r="E2" s="125"/>
      <c r="F2" s="86"/>
      <c r="G2" s="125"/>
      <c r="H2" s="86"/>
      <c r="I2" s="125"/>
      <c r="J2" s="86"/>
      <c r="K2" s="125"/>
      <c r="L2" s="86"/>
      <c r="M2" s="125"/>
      <c r="N2" s="86"/>
      <c r="O2" s="125"/>
      <c r="P2" s="86"/>
      <c r="Q2" s="125"/>
      <c r="R2" s="86"/>
      <c r="S2" s="125"/>
      <c r="T2" s="86"/>
      <c r="U2" s="125"/>
      <c r="V2" s="86"/>
      <c r="W2" s="125"/>
      <c r="X2" s="86"/>
      <c r="Y2" s="125"/>
      <c r="Z2" s="86"/>
      <c r="AA2" s="125"/>
      <c r="AB2" s="86"/>
      <c r="AC2" s="86"/>
      <c r="AD2" s="86"/>
      <c r="AE2" s="86"/>
      <c r="AF2" s="86"/>
      <c r="AG2" s="86"/>
      <c r="AH2" s="86"/>
      <c r="AI2" s="86"/>
      <c r="AJ2" s="86"/>
      <c r="AK2" s="86"/>
      <c r="AL2" s="86"/>
      <c r="AM2" s="86"/>
      <c r="AN2" s="86"/>
      <c r="AO2" s="86"/>
      <c r="AP2" s="86"/>
      <c r="AQ2" s="86"/>
      <c r="AR2" s="86"/>
    </row>
    <row r="3" spans="1:44" x14ac:dyDescent="0.2">
      <c r="A3" s="129" t="s">
        <v>215</v>
      </c>
      <c r="B3" s="128" t="s">
        <v>84</v>
      </c>
      <c r="C3" s="127" t="s">
        <v>91</v>
      </c>
      <c r="D3" s="128" t="s">
        <v>84</v>
      </c>
      <c r="E3" s="127" t="s">
        <v>91</v>
      </c>
      <c r="F3" s="128" t="s">
        <v>84</v>
      </c>
      <c r="G3" s="127" t="s">
        <v>91</v>
      </c>
      <c r="H3" s="128" t="s">
        <v>84</v>
      </c>
      <c r="I3" s="127" t="s">
        <v>91</v>
      </c>
      <c r="J3" s="128" t="s">
        <v>84</v>
      </c>
      <c r="K3" s="127" t="s">
        <v>91</v>
      </c>
      <c r="L3" s="128" t="s">
        <v>84</v>
      </c>
      <c r="M3" s="127" t="s">
        <v>91</v>
      </c>
      <c r="N3" s="128" t="s">
        <v>84</v>
      </c>
      <c r="O3" s="127" t="s">
        <v>91</v>
      </c>
      <c r="P3" s="128" t="s">
        <v>84</v>
      </c>
      <c r="Q3" s="127" t="s">
        <v>91</v>
      </c>
      <c r="R3" s="128" t="s">
        <v>84</v>
      </c>
      <c r="S3" s="127" t="s">
        <v>91</v>
      </c>
      <c r="T3" s="128" t="s">
        <v>84</v>
      </c>
      <c r="U3" s="127" t="s">
        <v>91</v>
      </c>
      <c r="V3" s="128" t="s">
        <v>84</v>
      </c>
      <c r="W3" s="127" t="s">
        <v>91</v>
      </c>
      <c r="X3" s="128" t="s">
        <v>84</v>
      </c>
      <c r="Y3" s="127" t="s">
        <v>91</v>
      </c>
      <c r="Z3" s="128" t="s">
        <v>84</v>
      </c>
      <c r="AA3" s="127" t="s">
        <v>91</v>
      </c>
      <c r="AB3" s="128" t="s">
        <v>84</v>
      </c>
      <c r="AC3" s="127" t="s">
        <v>91</v>
      </c>
      <c r="AD3" s="128" t="s">
        <v>84</v>
      </c>
      <c r="AE3" s="127" t="s">
        <v>91</v>
      </c>
      <c r="AF3" s="128" t="s">
        <v>84</v>
      </c>
      <c r="AG3" s="127" t="s">
        <v>91</v>
      </c>
      <c r="AH3" s="128" t="s">
        <v>84</v>
      </c>
      <c r="AI3" s="127" t="s">
        <v>91</v>
      </c>
      <c r="AJ3" s="128" t="s">
        <v>84</v>
      </c>
      <c r="AK3" s="127" t="s">
        <v>91</v>
      </c>
      <c r="AL3" s="128" t="s">
        <v>84</v>
      </c>
      <c r="AM3" s="127" t="s">
        <v>91</v>
      </c>
      <c r="AN3" s="128" t="s">
        <v>84</v>
      </c>
      <c r="AO3" s="127" t="s">
        <v>91</v>
      </c>
      <c r="AP3" s="128" t="s">
        <v>84</v>
      </c>
      <c r="AQ3" s="127" t="s">
        <v>91</v>
      </c>
      <c r="AR3" s="128" t="s">
        <v>84</v>
      </c>
    </row>
    <row r="4" spans="1:44" x14ac:dyDescent="0.2">
      <c r="A4" s="86"/>
      <c r="B4" s="128">
        <v>2003</v>
      </c>
      <c r="C4" s="127">
        <v>2003</v>
      </c>
      <c r="D4" s="128">
        <v>2004</v>
      </c>
      <c r="E4" s="127">
        <v>2004</v>
      </c>
      <c r="F4" s="128">
        <v>2005</v>
      </c>
      <c r="G4" s="127">
        <v>2005</v>
      </c>
      <c r="H4" s="128">
        <v>2006</v>
      </c>
      <c r="I4" s="127">
        <v>2006</v>
      </c>
      <c r="J4" s="128">
        <v>2007</v>
      </c>
      <c r="K4" s="127">
        <v>2007</v>
      </c>
      <c r="L4" s="128">
        <v>2008</v>
      </c>
      <c r="M4" s="127">
        <v>2008</v>
      </c>
      <c r="N4" s="128">
        <v>2009</v>
      </c>
      <c r="O4" s="127">
        <v>2009</v>
      </c>
      <c r="P4" s="128">
        <v>2010</v>
      </c>
      <c r="Q4" s="127">
        <v>2010</v>
      </c>
      <c r="R4" s="128">
        <v>2011</v>
      </c>
      <c r="S4" s="127">
        <v>2011</v>
      </c>
      <c r="T4" s="128">
        <v>2012</v>
      </c>
      <c r="U4" s="127">
        <v>2012</v>
      </c>
      <c r="V4" s="128">
        <v>2013</v>
      </c>
      <c r="W4" s="127">
        <v>2013</v>
      </c>
      <c r="X4" s="128">
        <v>2014</v>
      </c>
      <c r="Y4" s="127">
        <v>2014</v>
      </c>
      <c r="Z4" s="128">
        <v>2015</v>
      </c>
      <c r="AA4" s="127">
        <v>2015</v>
      </c>
      <c r="AB4" s="128">
        <v>2016</v>
      </c>
      <c r="AC4" s="127">
        <v>2016</v>
      </c>
      <c r="AD4" s="128">
        <v>2017</v>
      </c>
      <c r="AE4" s="127">
        <v>2017</v>
      </c>
      <c r="AF4" s="128">
        <v>2018</v>
      </c>
      <c r="AG4" s="127">
        <v>2018</v>
      </c>
      <c r="AH4" s="128">
        <v>2019</v>
      </c>
      <c r="AI4" s="127">
        <v>2019</v>
      </c>
      <c r="AJ4" s="128">
        <v>2020</v>
      </c>
      <c r="AK4" s="127">
        <v>2020</v>
      </c>
      <c r="AL4" s="128">
        <v>2021</v>
      </c>
      <c r="AM4" s="127">
        <v>2021</v>
      </c>
      <c r="AN4" s="128">
        <v>2022</v>
      </c>
      <c r="AO4" s="127">
        <v>2022</v>
      </c>
      <c r="AP4" s="128">
        <v>2023</v>
      </c>
      <c r="AQ4" s="127">
        <v>2023</v>
      </c>
      <c r="AR4" s="128">
        <v>2024</v>
      </c>
    </row>
    <row r="5" spans="1:44" x14ac:dyDescent="0.2">
      <c r="A5" s="140"/>
      <c r="B5" s="128" t="s">
        <v>29</v>
      </c>
      <c r="C5" s="127" t="s">
        <v>29</v>
      </c>
      <c r="D5" s="128" t="s">
        <v>29</v>
      </c>
      <c r="E5" s="127" t="s">
        <v>30</v>
      </c>
      <c r="F5" s="128" t="s">
        <v>29</v>
      </c>
      <c r="G5" s="127" t="s">
        <v>30</v>
      </c>
      <c r="H5" s="128" t="s">
        <v>30</v>
      </c>
      <c r="I5" s="127" t="s">
        <v>30</v>
      </c>
      <c r="J5" s="128" t="s">
        <v>30</v>
      </c>
      <c r="K5" s="127" t="s">
        <v>30</v>
      </c>
      <c r="L5" s="128" t="s">
        <v>30</v>
      </c>
      <c r="M5" s="127" t="s">
        <v>30</v>
      </c>
      <c r="N5" s="128" t="s">
        <v>30</v>
      </c>
      <c r="O5" s="127" t="s">
        <v>30</v>
      </c>
      <c r="P5" s="128" t="s">
        <v>30</v>
      </c>
      <c r="Q5" s="127" t="s">
        <v>30</v>
      </c>
      <c r="R5" s="128" t="s">
        <v>30</v>
      </c>
      <c r="S5" s="127" t="s">
        <v>30</v>
      </c>
      <c r="T5" s="128" t="s">
        <v>30</v>
      </c>
      <c r="U5" s="127" t="s">
        <v>30</v>
      </c>
      <c r="V5" s="128" t="s">
        <v>30</v>
      </c>
      <c r="W5" s="127" t="s">
        <v>30</v>
      </c>
      <c r="X5" s="128" t="s">
        <v>30</v>
      </c>
      <c r="Y5" s="127" t="s">
        <v>30</v>
      </c>
      <c r="Z5" s="128" t="s">
        <v>30</v>
      </c>
      <c r="AA5" s="127" t="s">
        <v>30</v>
      </c>
      <c r="AB5" s="128" t="s">
        <v>30</v>
      </c>
      <c r="AC5" s="127" t="s">
        <v>30</v>
      </c>
      <c r="AD5" s="128" t="s">
        <v>30</v>
      </c>
      <c r="AE5" s="127" t="s">
        <v>30</v>
      </c>
      <c r="AF5" s="128" t="s">
        <v>30</v>
      </c>
      <c r="AG5" s="127" t="s">
        <v>30</v>
      </c>
      <c r="AH5" s="128" t="s">
        <v>30</v>
      </c>
      <c r="AI5" s="127" t="s">
        <v>30</v>
      </c>
      <c r="AJ5" s="128" t="s">
        <v>30</v>
      </c>
      <c r="AK5" s="127" t="s">
        <v>30</v>
      </c>
      <c r="AL5" s="128" t="s">
        <v>30</v>
      </c>
      <c r="AM5" s="127" t="s">
        <v>30</v>
      </c>
      <c r="AN5" s="128" t="s">
        <v>30</v>
      </c>
      <c r="AO5" s="127" t="s">
        <v>30</v>
      </c>
      <c r="AP5" s="128" t="s">
        <v>30</v>
      </c>
      <c r="AQ5" s="127" t="s">
        <v>30</v>
      </c>
      <c r="AR5" s="128" t="s">
        <v>30</v>
      </c>
    </row>
    <row r="6" spans="1:44" x14ac:dyDescent="0.2">
      <c r="A6" s="9" t="s">
        <v>31</v>
      </c>
      <c r="X6" s="243"/>
      <c r="Y6" s="243"/>
      <c r="Z6" s="243"/>
      <c r="AA6" s="243"/>
      <c r="AB6" s="243"/>
      <c r="AC6" s="243"/>
      <c r="AD6" s="243"/>
      <c r="AE6" s="243"/>
      <c r="AF6" s="243"/>
      <c r="AG6" s="243"/>
      <c r="AH6" s="243"/>
      <c r="AI6" s="243"/>
      <c r="AJ6" s="243"/>
      <c r="AK6" s="243"/>
      <c r="AL6" s="243"/>
      <c r="AM6" s="243"/>
      <c r="AN6" s="243"/>
      <c r="AO6" s="243"/>
      <c r="AP6" s="243"/>
      <c r="AQ6" s="243"/>
      <c r="AR6" s="243"/>
    </row>
    <row r="7" spans="1:44" x14ac:dyDescent="0.2">
      <c r="A7" s="9" t="s">
        <v>32</v>
      </c>
      <c r="Y7" s="10"/>
      <c r="AA7" s="10"/>
      <c r="AC7" s="10"/>
      <c r="AE7" s="10"/>
      <c r="AG7" s="10"/>
      <c r="AI7" s="10"/>
      <c r="AK7" s="10"/>
      <c r="AM7" s="10"/>
      <c r="AO7" s="10"/>
      <c r="AQ7" s="10"/>
    </row>
    <row r="8" spans="1:44" x14ac:dyDescent="0.2">
      <c r="A8" s="7" t="s">
        <v>33</v>
      </c>
      <c r="B8" s="19">
        <v>136.69999999999999</v>
      </c>
      <c r="C8" s="21">
        <v>91</v>
      </c>
      <c r="D8" s="19">
        <v>91.8</v>
      </c>
      <c r="E8" s="21">
        <v>119.4</v>
      </c>
      <c r="F8" s="19">
        <v>106.5</v>
      </c>
      <c r="G8" s="21">
        <v>84.6</v>
      </c>
      <c r="H8" s="19">
        <v>78.599999999999994</v>
      </c>
      <c r="I8" s="21">
        <v>61.9</v>
      </c>
      <c r="J8" s="19">
        <v>58</v>
      </c>
      <c r="K8" s="21">
        <v>36.4</v>
      </c>
      <c r="L8" s="19">
        <v>40.6</v>
      </c>
      <c r="M8" s="21">
        <v>44.1</v>
      </c>
      <c r="N8" s="19">
        <v>35.1</v>
      </c>
      <c r="O8" s="21">
        <v>369.2</v>
      </c>
      <c r="P8" s="19">
        <v>214.6</v>
      </c>
      <c r="Q8" s="21">
        <v>251.4</v>
      </c>
      <c r="R8" s="19">
        <v>86.4</v>
      </c>
      <c r="S8" s="21">
        <v>172.2</v>
      </c>
      <c r="T8" s="19">
        <v>186</v>
      </c>
      <c r="U8" s="83">
        <v>214.5</v>
      </c>
      <c r="V8" s="19">
        <v>193.1</v>
      </c>
      <c r="W8" s="83">
        <v>513.70000000000005</v>
      </c>
      <c r="X8" s="19">
        <v>544.70000000000005</v>
      </c>
      <c r="Y8" s="83">
        <v>466.6</v>
      </c>
      <c r="Z8" s="281">
        <v>390.3</v>
      </c>
      <c r="AA8" s="83">
        <v>518.5</v>
      </c>
      <c r="AB8" s="281">
        <v>488</v>
      </c>
      <c r="AC8" s="83">
        <v>549.79999999999995</v>
      </c>
      <c r="AD8" s="281">
        <v>561.9</v>
      </c>
      <c r="AE8" s="83">
        <v>753</v>
      </c>
      <c r="AF8" s="281">
        <v>815.9</v>
      </c>
      <c r="AG8" s="83">
        <v>944.4</v>
      </c>
      <c r="AH8" s="281">
        <v>1057</v>
      </c>
      <c r="AI8" s="83">
        <v>1644.5</v>
      </c>
      <c r="AJ8" s="281">
        <v>1273.4000000000001</v>
      </c>
      <c r="AK8" s="83">
        <v>1399.5</v>
      </c>
      <c r="AL8" s="281">
        <v>1495.1</v>
      </c>
      <c r="AM8" s="83">
        <v>1961.9</v>
      </c>
      <c r="AN8" s="281">
        <v>1903.6</v>
      </c>
      <c r="AO8" s="83">
        <v>1682.7</v>
      </c>
      <c r="AP8" s="281">
        <v>1919.6</v>
      </c>
      <c r="AQ8" s="83">
        <v>1489.8</v>
      </c>
      <c r="AR8" s="281">
        <v>1337.8</v>
      </c>
    </row>
    <row r="9" spans="1:44" x14ac:dyDescent="0.2">
      <c r="A9" s="7" t="s">
        <v>34</v>
      </c>
      <c r="B9" s="19">
        <v>496.7</v>
      </c>
      <c r="C9" s="21">
        <v>639.6</v>
      </c>
      <c r="D9" s="19">
        <v>570.29999999999995</v>
      </c>
      <c r="E9" s="21">
        <v>989.2</v>
      </c>
      <c r="F9" s="19">
        <v>828.5</v>
      </c>
      <c r="G9" s="21">
        <v>1052.8</v>
      </c>
      <c r="H9" s="19">
        <v>1071.8</v>
      </c>
      <c r="I9" s="21">
        <v>1319.2</v>
      </c>
      <c r="J9" s="19">
        <v>1157.3</v>
      </c>
      <c r="K9" s="21">
        <v>1219.4000000000001</v>
      </c>
      <c r="L9" s="19">
        <v>1235.0999999999999</v>
      </c>
      <c r="M9" s="21">
        <v>1497.3</v>
      </c>
      <c r="N9" s="19">
        <v>1286.7</v>
      </c>
      <c r="O9" s="21">
        <v>976.8</v>
      </c>
      <c r="P9" s="19">
        <v>927.9</v>
      </c>
      <c r="Q9" s="21">
        <v>1169.5</v>
      </c>
      <c r="R9" s="19">
        <v>963.3</v>
      </c>
      <c r="S9" s="21">
        <v>1026.8</v>
      </c>
      <c r="T9" s="19">
        <v>1036.8</v>
      </c>
      <c r="U9" s="83">
        <v>952.9</v>
      </c>
      <c r="V9" s="19">
        <v>826.2</v>
      </c>
      <c r="W9" s="83">
        <v>952.3</v>
      </c>
      <c r="X9" s="19">
        <v>911.9</v>
      </c>
      <c r="Y9" s="83">
        <v>1062.5</v>
      </c>
      <c r="Z9" s="281">
        <v>1045.3</v>
      </c>
      <c r="AA9" s="83">
        <v>1087.4000000000001</v>
      </c>
      <c r="AB9" s="281">
        <v>1071.9000000000001</v>
      </c>
      <c r="AC9" s="83">
        <v>1158.4000000000001</v>
      </c>
      <c r="AD9" s="281">
        <v>1024.0999999999999</v>
      </c>
      <c r="AE9" s="83">
        <v>1331.5</v>
      </c>
      <c r="AF9" s="281">
        <v>1181.5999999999999</v>
      </c>
      <c r="AG9" s="83">
        <v>1419.7</v>
      </c>
      <c r="AH9" s="281">
        <f>1245-9.5</f>
        <v>1235.5</v>
      </c>
      <c r="AI9" s="83">
        <f>1199.4</f>
        <v>1199.4000000000001</v>
      </c>
      <c r="AJ9" s="281">
        <v>1107.3</v>
      </c>
      <c r="AK9" s="83">
        <v>1077</v>
      </c>
      <c r="AL9" s="281">
        <v>1020.7</v>
      </c>
      <c r="AM9" s="83">
        <v>1609.2</v>
      </c>
      <c r="AN9" s="281">
        <v>1798.8</v>
      </c>
      <c r="AO9" s="83">
        <v>2134.4</v>
      </c>
      <c r="AP9" s="281">
        <v>1510.8</v>
      </c>
      <c r="AQ9" s="83">
        <v>1854</v>
      </c>
      <c r="AR9" s="281">
        <v>1435.9</v>
      </c>
    </row>
    <row r="10" spans="1:44" x14ac:dyDescent="0.2">
      <c r="A10" s="287" t="s">
        <v>264</v>
      </c>
      <c r="B10" s="19">
        <v>0</v>
      </c>
      <c r="C10" s="21">
        <v>0</v>
      </c>
      <c r="D10" s="19">
        <v>0</v>
      </c>
      <c r="E10" s="21">
        <v>0</v>
      </c>
      <c r="F10" s="19">
        <v>0</v>
      </c>
      <c r="G10" s="21">
        <v>0</v>
      </c>
      <c r="H10" s="19">
        <v>0</v>
      </c>
      <c r="I10" s="21">
        <v>0</v>
      </c>
      <c r="J10" s="19">
        <v>0</v>
      </c>
      <c r="K10" s="21">
        <v>0</v>
      </c>
      <c r="L10" s="19">
        <v>0</v>
      </c>
      <c r="M10" s="21">
        <v>0</v>
      </c>
      <c r="N10" s="19">
        <v>0</v>
      </c>
      <c r="O10" s="21">
        <v>0</v>
      </c>
      <c r="P10" s="19">
        <v>0</v>
      </c>
      <c r="Q10" s="21">
        <v>0</v>
      </c>
      <c r="R10" s="19">
        <v>0</v>
      </c>
      <c r="S10" s="21">
        <v>0</v>
      </c>
      <c r="T10" s="19">
        <v>0</v>
      </c>
      <c r="U10" s="83">
        <v>0</v>
      </c>
      <c r="V10" s="19">
        <v>0</v>
      </c>
      <c r="W10" s="83">
        <v>0</v>
      </c>
      <c r="X10" s="19">
        <v>0</v>
      </c>
      <c r="Y10" s="83">
        <v>0</v>
      </c>
      <c r="Z10" s="279">
        <v>0</v>
      </c>
      <c r="AA10" s="83">
        <v>0</v>
      </c>
      <c r="AB10" s="279">
        <v>0</v>
      </c>
      <c r="AC10" s="83">
        <v>0</v>
      </c>
      <c r="AD10" s="279">
        <v>0</v>
      </c>
      <c r="AE10" s="83">
        <v>0</v>
      </c>
      <c r="AF10" s="279">
        <v>0</v>
      </c>
      <c r="AG10" s="83">
        <v>34.6</v>
      </c>
      <c r="AH10" s="281">
        <v>9.5</v>
      </c>
      <c r="AI10" s="83">
        <f>25.5</f>
        <v>25.5</v>
      </c>
      <c r="AJ10" s="281">
        <v>32.299999999999997</v>
      </c>
      <c r="AK10" s="83">
        <v>24.3</v>
      </c>
      <c r="AL10" s="281">
        <v>21.3</v>
      </c>
      <c r="AM10" s="83">
        <v>31.2</v>
      </c>
      <c r="AN10" s="281">
        <v>36.700000000000003</v>
      </c>
      <c r="AO10" s="83">
        <v>42.2</v>
      </c>
      <c r="AP10" s="281">
        <v>51.4</v>
      </c>
      <c r="AQ10" s="83">
        <v>54.4</v>
      </c>
      <c r="AR10" s="281">
        <v>106.9</v>
      </c>
    </row>
    <row r="11" spans="1:44" x14ac:dyDescent="0.2">
      <c r="A11" s="7" t="s">
        <v>35</v>
      </c>
      <c r="B11" s="19">
        <v>701.3</v>
      </c>
      <c r="C11" s="21">
        <v>639.4</v>
      </c>
      <c r="D11" s="19">
        <v>700.5</v>
      </c>
      <c r="E11" s="21">
        <v>891.4</v>
      </c>
      <c r="F11" s="19">
        <v>1009.7</v>
      </c>
      <c r="G11" s="21">
        <v>1152.2</v>
      </c>
      <c r="H11" s="19">
        <v>1377.1</v>
      </c>
      <c r="I11" s="21">
        <v>1270.2</v>
      </c>
      <c r="J11" s="19">
        <v>1351.1</v>
      </c>
      <c r="K11" s="21">
        <v>1212.3</v>
      </c>
      <c r="L11" s="19">
        <v>1461.6</v>
      </c>
      <c r="M11" s="21">
        <v>1600.1</v>
      </c>
      <c r="N11" s="19">
        <v>2753.2</v>
      </c>
      <c r="O11" s="21">
        <v>1628.9</v>
      </c>
      <c r="P11" s="19">
        <v>1512.7</v>
      </c>
      <c r="Q11" s="21">
        <v>1762.5</v>
      </c>
      <c r="R11" s="19">
        <v>1895.4</v>
      </c>
      <c r="S11" s="21">
        <v>1947.4</v>
      </c>
      <c r="T11" s="19">
        <v>1711.1</v>
      </c>
      <c r="U11" s="83">
        <v>1337.4</v>
      </c>
      <c r="V11" s="19">
        <v>1341.5</v>
      </c>
      <c r="W11" s="83">
        <v>1363.5</v>
      </c>
      <c r="X11" s="19">
        <v>1472</v>
      </c>
      <c r="Y11" s="83">
        <v>1503.1</v>
      </c>
      <c r="Z11" s="281">
        <v>1620.4</v>
      </c>
      <c r="AA11" s="83">
        <v>1496.7</v>
      </c>
      <c r="AB11" s="281">
        <v>1591.5</v>
      </c>
      <c r="AC11" s="83">
        <v>1391.5</v>
      </c>
      <c r="AD11" s="281">
        <v>1738.9</v>
      </c>
      <c r="AE11" s="83">
        <v>1658.8</v>
      </c>
      <c r="AF11" s="281">
        <v>1772.3</v>
      </c>
      <c r="AG11" s="83">
        <v>1945.9</v>
      </c>
      <c r="AH11" s="281">
        <v>2213</v>
      </c>
      <c r="AI11" s="83">
        <v>2056.9</v>
      </c>
      <c r="AJ11" s="281">
        <v>1985.8</v>
      </c>
      <c r="AK11" s="83">
        <v>1921.6</v>
      </c>
      <c r="AL11" s="281">
        <v>1863.2</v>
      </c>
      <c r="AM11" s="83">
        <v>2318.1999999999998</v>
      </c>
      <c r="AN11" s="281">
        <v>3293.9</v>
      </c>
      <c r="AO11" s="83">
        <v>3679.4</v>
      </c>
      <c r="AP11" s="281">
        <v>3198.5</v>
      </c>
      <c r="AQ11" s="83">
        <v>3141</v>
      </c>
      <c r="AR11" s="281">
        <v>3021.3</v>
      </c>
    </row>
    <row r="12" spans="1:44" x14ac:dyDescent="0.2">
      <c r="A12" s="287" t="s">
        <v>244</v>
      </c>
      <c r="B12" s="19">
        <v>0</v>
      </c>
      <c r="C12" s="21">
        <v>0</v>
      </c>
      <c r="D12" s="19">
        <v>0</v>
      </c>
      <c r="E12" s="21">
        <v>0</v>
      </c>
      <c r="F12" s="19">
        <v>0</v>
      </c>
      <c r="G12" s="21">
        <v>0</v>
      </c>
      <c r="H12" s="19">
        <v>0</v>
      </c>
      <c r="I12" s="21">
        <v>0</v>
      </c>
      <c r="J12" s="19">
        <v>0</v>
      </c>
      <c r="K12" s="21">
        <v>0</v>
      </c>
      <c r="L12" s="19">
        <v>0</v>
      </c>
      <c r="M12" s="21">
        <v>0</v>
      </c>
      <c r="N12" s="19">
        <v>0</v>
      </c>
      <c r="O12" s="21">
        <v>0</v>
      </c>
      <c r="P12" s="19">
        <v>0</v>
      </c>
      <c r="Q12" s="21">
        <v>0</v>
      </c>
      <c r="R12" s="19">
        <v>0</v>
      </c>
      <c r="S12" s="21">
        <v>18.2</v>
      </c>
      <c r="T12" s="19">
        <v>17.600000000000001</v>
      </c>
      <c r="U12" s="83">
        <v>5.6</v>
      </c>
      <c r="V12" s="19">
        <v>5.7</v>
      </c>
      <c r="W12" s="83">
        <v>38.799999999999997</v>
      </c>
      <c r="X12" s="19">
        <v>34.700000000000003</v>
      </c>
      <c r="Y12" s="83">
        <v>35.9</v>
      </c>
      <c r="Z12" s="281">
        <v>1.7</v>
      </c>
      <c r="AA12" s="83">
        <v>5.3</v>
      </c>
      <c r="AB12" s="281">
        <v>5.9</v>
      </c>
      <c r="AC12" s="83">
        <v>8.3000000000000007</v>
      </c>
      <c r="AD12" s="281">
        <v>8.6</v>
      </c>
      <c r="AE12" s="83">
        <v>24</v>
      </c>
      <c r="AF12" s="281">
        <v>22.9</v>
      </c>
      <c r="AG12" s="83">
        <v>28.2</v>
      </c>
      <c r="AH12" s="281">
        <v>29.2</v>
      </c>
      <c r="AI12" s="83">
        <v>27.2</v>
      </c>
      <c r="AJ12" s="281">
        <v>32</v>
      </c>
      <c r="AK12" s="83">
        <v>35.9</v>
      </c>
      <c r="AL12" s="281">
        <v>37.6</v>
      </c>
      <c r="AM12" s="83">
        <v>45.6</v>
      </c>
      <c r="AN12" s="281">
        <v>54.3</v>
      </c>
      <c r="AO12" s="83">
        <v>82.7</v>
      </c>
      <c r="AP12" s="281">
        <v>70.3</v>
      </c>
      <c r="AQ12" s="83">
        <v>73.400000000000006</v>
      </c>
      <c r="AR12" s="281">
        <v>70.7</v>
      </c>
    </row>
    <row r="13" spans="1:44" x14ac:dyDescent="0.2">
      <c r="A13" s="7" t="s">
        <v>36</v>
      </c>
      <c r="B13" s="19">
        <v>5.4</v>
      </c>
      <c r="C13" s="21">
        <v>0</v>
      </c>
      <c r="D13" s="19">
        <v>2.6</v>
      </c>
      <c r="E13" s="21">
        <v>0</v>
      </c>
      <c r="F13" s="19">
        <v>48</v>
      </c>
      <c r="G13" s="21">
        <v>0</v>
      </c>
      <c r="H13" s="19">
        <v>0.7</v>
      </c>
      <c r="I13" s="21">
        <v>0.2</v>
      </c>
      <c r="J13" s="19">
        <v>0.4</v>
      </c>
      <c r="K13" s="21">
        <v>7.7</v>
      </c>
      <c r="L13" s="19">
        <v>0</v>
      </c>
      <c r="M13" s="21">
        <v>4.9000000000000004</v>
      </c>
      <c r="N13" s="19">
        <v>0</v>
      </c>
      <c r="O13" s="21">
        <v>0</v>
      </c>
      <c r="P13" s="19">
        <v>0</v>
      </c>
      <c r="Q13" s="21">
        <v>0</v>
      </c>
      <c r="R13" s="19">
        <v>0</v>
      </c>
      <c r="S13" s="21">
        <v>0</v>
      </c>
      <c r="T13" s="19">
        <v>0</v>
      </c>
      <c r="U13" s="83">
        <v>0</v>
      </c>
      <c r="V13" s="19">
        <v>0.4</v>
      </c>
      <c r="W13" s="83">
        <v>0.4</v>
      </c>
      <c r="X13" s="19">
        <v>1.2</v>
      </c>
      <c r="Y13" s="83">
        <v>0</v>
      </c>
      <c r="Z13" s="281">
        <v>1.2</v>
      </c>
      <c r="AA13" s="83">
        <v>1.4</v>
      </c>
      <c r="AB13" s="281">
        <v>7.3</v>
      </c>
      <c r="AC13" s="83">
        <v>5.0999999999999996</v>
      </c>
      <c r="AD13" s="281">
        <v>3.8</v>
      </c>
      <c r="AE13" s="83">
        <v>2</v>
      </c>
      <c r="AF13" s="281">
        <v>0.3</v>
      </c>
      <c r="AG13" s="83">
        <v>4.7</v>
      </c>
      <c r="AH13" s="281">
        <v>2.2000000000000002</v>
      </c>
      <c r="AI13" s="83">
        <v>1.5</v>
      </c>
      <c r="AJ13" s="281">
        <v>0</v>
      </c>
      <c r="AK13" s="83">
        <v>0.1</v>
      </c>
      <c r="AL13" s="281">
        <v>0</v>
      </c>
      <c r="AM13" s="83">
        <v>10.4</v>
      </c>
      <c r="AN13" s="281">
        <v>10.7</v>
      </c>
      <c r="AO13" s="83">
        <v>51.2</v>
      </c>
      <c r="AP13" s="281">
        <v>20.8</v>
      </c>
      <c r="AQ13" s="83">
        <v>15.5</v>
      </c>
      <c r="AR13" s="281">
        <v>11.2</v>
      </c>
    </row>
    <row r="14" spans="1:44" x14ac:dyDescent="0.2">
      <c r="A14" s="7" t="s">
        <v>37</v>
      </c>
      <c r="B14" s="19">
        <v>0</v>
      </c>
      <c r="C14" s="21">
        <v>0</v>
      </c>
      <c r="D14" s="19">
        <v>0</v>
      </c>
      <c r="E14" s="21">
        <v>0</v>
      </c>
      <c r="F14" s="19">
        <v>0</v>
      </c>
      <c r="G14" s="21">
        <v>0</v>
      </c>
      <c r="H14" s="19">
        <v>0</v>
      </c>
      <c r="I14" s="21">
        <v>0</v>
      </c>
      <c r="J14" s="19">
        <v>333.2</v>
      </c>
      <c r="K14" s="21">
        <v>476.5</v>
      </c>
      <c r="L14" s="19">
        <v>0</v>
      </c>
      <c r="M14" s="21">
        <v>0</v>
      </c>
      <c r="N14" s="19">
        <v>0</v>
      </c>
      <c r="O14" s="21">
        <v>0</v>
      </c>
      <c r="P14" s="19">
        <v>0</v>
      </c>
      <c r="Q14" s="21">
        <v>0</v>
      </c>
      <c r="R14" s="19">
        <v>0</v>
      </c>
      <c r="S14" s="21">
        <v>0</v>
      </c>
      <c r="T14" s="19">
        <v>0</v>
      </c>
      <c r="U14" s="83">
        <v>0</v>
      </c>
      <c r="V14" s="19">
        <v>0</v>
      </c>
      <c r="W14" s="83">
        <v>0</v>
      </c>
      <c r="X14" s="19">
        <v>0</v>
      </c>
      <c r="Y14" s="83">
        <v>0</v>
      </c>
      <c r="Z14" s="281">
        <v>0</v>
      </c>
      <c r="AA14" s="83">
        <v>0</v>
      </c>
      <c r="AB14" s="281">
        <v>0</v>
      </c>
      <c r="AC14" s="83">
        <v>0</v>
      </c>
      <c r="AD14" s="281">
        <v>0</v>
      </c>
      <c r="AE14" s="83">
        <v>0</v>
      </c>
      <c r="AF14" s="281">
        <v>0</v>
      </c>
      <c r="AG14" s="83">
        <v>0</v>
      </c>
      <c r="AH14" s="281">
        <v>0</v>
      </c>
      <c r="AI14" s="83">
        <v>0</v>
      </c>
      <c r="AJ14" s="281">
        <v>0</v>
      </c>
      <c r="AK14" s="83">
        <v>0</v>
      </c>
      <c r="AL14" s="281">
        <v>0</v>
      </c>
      <c r="AM14" s="83">
        <v>0</v>
      </c>
      <c r="AN14" s="281">
        <v>0</v>
      </c>
      <c r="AO14" s="83">
        <v>0</v>
      </c>
      <c r="AP14" s="281">
        <v>0</v>
      </c>
      <c r="AQ14" s="83">
        <v>0</v>
      </c>
      <c r="AR14" s="281">
        <v>0</v>
      </c>
    </row>
    <row r="15" spans="1:44" x14ac:dyDescent="0.2">
      <c r="A15" s="7" t="s">
        <v>38</v>
      </c>
      <c r="B15" s="19">
        <v>27.6</v>
      </c>
      <c r="C15" s="21">
        <v>21.700000000000003</v>
      </c>
      <c r="D15" s="19">
        <v>31.2</v>
      </c>
      <c r="E15" s="21">
        <v>42.3</v>
      </c>
      <c r="F15" s="19">
        <v>0</v>
      </c>
      <c r="G15" s="21">
        <v>39.4</v>
      </c>
      <c r="H15" s="19">
        <v>43.4</v>
      </c>
      <c r="I15" s="21">
        <v>55.9</v>
      </c>
      <c r="J15" s="19">
        <v>79.3</v>
      </c>
      <c r="K15" s="21">
        <v>56</v>
      </c>
      <c r="L15" s="19">
        <v>63.2</v>
      </c>
      <c r="M15" s="21">
        <v>54.8</v>
      </c>
      <c r="N15" s="19">
        <v>79.3</v>
      </c>
      <c r="O15" s="21">
        <v>54.4</v>
      </c>
      <c r="P15" s="19">
        <v>67.5</v>
      </c>
      <c r="Q15" s="21">
        <v>66.900000000000006</v>
      </c>
      <c r="R15" s="19">
        <v>70.400000000000006</v>
      </c>
      <c r="S15" s="21">
        <v>57.5</v>
      </c>
      <c r="T15" s="19">
        <v>65.5</v>
      </c>
      <c r="U15" s="83">
        <v>56.7</v>
      </c>
      <c r="V15" s="19">
        <v>68.400000000000006</v>
      </c>
      <c r="W15" s="83">
        <v>64.099999999999994</v>
      </c>
      <c r="X15" s="19">
        <v>72.400000000000006</v>
      </c>
      <c r="Y15" s="83">
        <v>59.8</v>
      </c>
      <c r="Z15" s="281">
        <v>68.400000000000006</v>
      </c>
      <c r="AA15" s="83">
        <v>71.2</v>
      </c>
      <c r="AB15" s="281">
        <v>85.4</v>
      </c>
      <c r="AC15" s="83">
        <v>93</v>
      </c>
      <c r="AD15" s="281">
        <v>106.6</v>
      </c>
      <c r="AE15" s="83">
        <v>98.5</v>
      </c>
      <c r="AF15" s="281">
        <v>117.8</v>
      </c>
      <c r="AG15" s="83">
        <v>112.2</v>
      </c>
      <c r="AH15" s="281">
        <v>126.8</v>
      </c>
      <c r="AI15" s="83">
        <v>122.5</v>
      </c>
      <c r="AJ15" s="281">
        <v>140.9</v>
      </c>
      <c r="AK15" s="83">
        <v>124.2</v>
      </c>
      <c r="AL15" s="281">
        <v>137.4</v>
      </c>
      <c r="AM15" s="83">
        <v>162.30000000000001</v>
      </c>
      <c r="AN15" s="281">
        <v>194.3</v>
      </c>
      <c r="AO15" s="83">
        <v>191.6</v>
      </c>
      <c r="AP15" s="281">
        <v>164.3</v>
      </c>
      <c r="AQ15" s="83">
        <v>129.69999999999999</v>
      </c>
      <c r="AR15" s="281">
        <v>140.9</v>
      </c>
    </row>
    <row r="16" spans="1:44" x14ac:dyDescent="0.2">
      <c r="A16" s="9" t="s">
        <v>73</v>
      </c>
      <c r="B16" s="20">
        <v>1367.6999999999998</v>
      </c>
      <c r="C16" s="67">
        <v>1391.7</v>
      </c>
      <c r="D16" s="20">
        <v>1396.3999999999999</v>
      </c>
      <c r="E16" s="67">
        <v>2042.3</v>
      </c>
      <c r="F16" s="20">
        <v>1992.7</v>
      </c>
      <c r="G16" s="67">
        <v>2329</v>
      </c>
      <c r="H16" s="20">
        <v>2571.6</v>
      </c>
      <c r="I16" s="67">
        <v>2707.4</v>
      </c>
      <c r="J16" s="20">
        <v>2979.2999999999997</v>
      </c>
      <c r="K16" s="67">
        <v>3008.3</v>
      </c>
      <c r="L16" s="20">
        <v>2800.4999999999995</v>
      </c>
      <c r="M16" s="67">
        <v>3201.2000000000003</v>
      </c>
      <c r="N16" s="20">
        <v>4154.3</v>
      </c>
      <c r="O16" s="67">
        <v>3029.3</v>
      </c>
      <c r="P16" s="20">
        <v>2722.7</v>
      </c>
      <c r="Q16" s="67">
        <v>3250.3</v>
      </c>
      <c r="R16" s="20">
        <v>3015.5000000000005</v>
      </c>
      <c r="S16" s="67">
        <v>3222.1</v>
      </c>
      <c r="T16" s="20">
        <v>3016.9999999999995</v>
      </c>
      <c r="U16" s="84">
        <v>2567.1</v>
      </c>
      <c r="V16" s="20">
        <v>2435.3000000000002</v>
      </c>
      <c r="W16" s="84">
        <v>2932.8</v>
      </c>
      <c r="X16" s="20">
        <v>3036.8999999999996</v>
      </c>
      <c r="Y16" s="84">
        <v>3127.9</v>
      </c>
      <c r="Z16" s="282">
        <v>3127.2999999999997</v>
      </c>
      <c r="AA16" s="84">
        <v>3180.5000000000005</v>
      </c>
      <c r="AB16" s="282">
        <v>3250.0000000000005</v>
      </c>
      <c r="AC16" s="84">
        <v>3206.1</v>
      </c>
      <c r="AD16" s="282">
        <v>3443.9</v>
      </c>
      <c r="AE16" s="84">
        <v>3867.8</v>
      </c>
      <c r="AF16" s="282">
        <v>3910.8</v>
      </c>
      <c r="AG16" s="84">
        <v>4489.7</v>
      </c>
      <c r="AH16" s="282">
        <v>4673.2</v>
      </c>
      <c r="AI16" s="84">
        <v>5077.5</v>
      </c>
      <c r="AJ16" s="282">
        <v>4571.7</v>
      </c>
      <c r="AK16" s="84">
        <v>4582.6000000000004</v>
      </c>
      <c r="AL16" s="282">
        <v>4575.3</v>
      </c>
      <c r="AM16" s="84">
        <v>6138.8</v>
      </c>
      <c r="AN16" s="282">
        <v>7292.3</v>
      </c>
      <c r="AO16" s="84">
        <v>7864.2</v>
      </c>
      <c r="AP16" s="282">
        <v>6935.7</v>
      </c>
      <c r="AQ16" s="84">
        <v>6757.8</v>
      </c>
      <c r="AR16" s="282">
        <v>6124.7</v>
      </c>
    </row>
    <row r="17" spans="1:44" x14ac:dyDescent="0.2">
      <c r="A17" s="7" t="s">
        <v>39</v>
      </c>
      <c r="B17" s="19">
        <v>0</v>
      </c>
      <c r="C17" s="21"/>
      <c r="D17" s="19">
        <v>0</v>
      </c>
      <c r="E17" s="21">
        <v>0</v>
      </c>
      <c r="F17" s="19">
        <v>0</v>
      </c>
      <c r="G17" s="21">
        <v>0</v>
      </c>
      <c r="H17" s="19">
        <v>0</v>
      </c>
      <c r="I17" s="21">
        <v>34.1</v>
      </c>
      <c r="J17" s="19">
        <v>0</v>
      </c>
      <c r="K17" s="21">
        <v>0</v>
      </c>
      <c r="L17" s="19">
        <v>0</v>
      </c>
      <c r="M17" s="21">
        <v>0</v>
      </c>
      <c r="N17" s="19">
        <v>0</v>
      </c>
      <c r="O17" s="21">
        <v>28.8</v>
      </c>
      <c r="P17" s="19">
        <v>22.2</v>
      </c>
      <c r="Q17" s="21">
        <v>14.9</v>
      </c>
      <c r="R17" s="19">
        <v>0</v>
      </c>
      <c r="S17" s="21">
        <v>0</v>
      </c>
      <c r="T17" s="19">
        <v>0</v>
      </c>
      <c r="U17" s="83">
        <v>0</v>
      </c>
      <c r="V17" s="19">
        <v>8.5</v>
      </c>
      <c r="W17" s="83">
        <v>8.5</v>
      </c>
      <c r="X17" s="19">
        <v>8.5</v>
      </c>
      <c r="Y17" s="83">
        <v>3.7</v>
      </c>
      <c r="Z17" s="281">
        <v>5.3</v>
      </c>
      <c r="AA17" s="83">
        <v>5.3</v>
      </c>
      <c r="AB17" s="281">
        <v>0</v>
      </c>
      <c r="AC17" s="83">
        <v>0</v>
      </c>
      <c r="AD17" s="281">
        <v>1.1000000000000001</v>
      </c>
      <c r="AE17" s="83">
        <v>5.3</v>
      </c>
      <c r="AF17" s="281">
        <v>3.9</v>
      </c>
      <c r="AG17" s="83">
        <v>4</v>
      </c>
      <c r="AH17" s="281">
        <v>4.0999999999999996</v>
      </c>
      <c r="AI17" s="83">
        <v>1.1000000000000001</v>
      </c>
      <c r="AJ17" s="281">
        <v>0</v>
      </c>
      <c r="AK17" s="83">
        <v>10.3</v>
      </c>
      <c r="AL17" s="281">
        <v>0</v>
      </c>
      <c r="AM17" s="83">
        <v>0</v>
      </c>
      <c r="AN17" s="281">
        <v>0</v>
      </c>
      <c r="AO17" s="83">
        <v>0</v>
      </c>
      <c r="AP17" s="281">
        <v>0</v>
      </c>
      <c r="AQ17" s="83">
        <v>0</v>
      </c>
      <c r="AR17" s="281">
        <v>0</v>
      </c>
    </row>
    <row r="18" spans="1:44" x14ac:dyDescent="0.2">
      <c r="A18" s="9" t="s">
        <v>40</v>
      </c>
      <c r="B18" s="20">
        <v>1367.6999999999998</v>
      </c>
      <c r="C18" s="67">
        <v>1391.7</v>
      </c>
      <c r="D18" s="20">
        <v>1396.3999999999999</v>
      </c>
      <c r="E18" s="67">
        <v>2042.3</v>
      </c>
      <c r="F18" s="20">
        <v>1992.7</v>
      </c>
      <c r="G18" s="67">
        <v>2329</v>
      </c>
      <c r="H18" s="20">
        <v>2571.6</v>
      </c>
      <c r="I18" s="67">
        <v>2741.5</v>
      </c>
      <c r="J18" s="20">
        <v>2979.2999999999997</v>
      </c>
      <c r="K18" s="67">
        <v>3008.3</v>
      </c>
      <c r="L18" s="20">
        <v>2800.4999999999995</v>
      </c>
      <c r="M18" s="67">
        <v>3201.2000000000003</v>
      </c>
      <c r="N18" s="20">
        <v>4154.3</v>
      </c>
      <c r="O18" s="67">
        <v>3058.1000000000004</v>
      </c>
      <c r="P18" s="20">
        <v>2744.8999999999996</v>
      </c>
      <c r="Q18" s="67">
        <v>3265.2000000000003</v>
      </c>
      <c r="R18" s="20">
        <v>3015.5000000000005</v>
      </c>
      <c r="S18" s="67">
        <v>3222.1</v>
      </c>
      <c r="T18" s="20">
        <v>3016.9999999999995</v>
      </c>
      <c r="U18" s="84">
        <v>2567.1</v>
      </c>
      <c r="V18" s="20">
        <v>2443.8000000000002</v>
      </c>
      <c r="W18" s="84">
        <v>2941.3</v>
      </c>
      <c r="X18" s="20">
        <v>3045.3999999999996</v>
      </c>
      <c r="Y18" s="84">
        <v>3131.6</v>
      </c>
      <c r="Z18" s="282">
        <v>3132.6</v>
      </c>
      <c r="AA18" s="84">
        <v>3185.8000000000006</v>
      </c>
      <c r="AB18" s="282">
        <v>3250.0000000000005</v>
      </c>
      <c r="AC18" s="84">
        <v>3206.1</v>
      </c>
      <c r="AD18" s="282">
        <v>3445</v>
      </c>
      <c r="AE18" s="84">
        <v>3873.1000000000004</v>
      </c>
      <c r="AF18" s="282">
        <v>3914.7</v>
      </c>
      <c r="AG18" s="84">
        <v>4493.7</v>
      </c>
      <c r="AH18" s="282">
        <v>4677.3</v>
      </c>
      <c r="AI18" s="84">
        <v>5078.6000000000004</v>
      </c>
      <c r="AJ18" s="282">
        <v>4571.7</v>
      </c>
      <c r="AK18" s="84">
        <v>4592.8999999999996</v>
      </c>
      <c r="AL18" s="282">
        <v>4575.3</v>
      </c>
      <c r="AM18" s="84">
        <v>6138.8</v>
      </c>
      <c r="AN18" s="282">
        <v>7292.3</v>
      </c>
      <c r="AO18" s="84">
        <v>7864.2</v>
      </c>
      <c r="AP18" s="282">
        <v>6935.7</v>
      </c>
      <c r="AQ18" s="84">
        <v>6757.8</v>
      </c>
      <c r="AR18" s="282">
        <v>6124.7</v>
      </c>
    </row>
    <row r="19" spans="1:44" x14ac:dyDescent="0.2">
      <c r="B19" s="21"/>
      <c r="C19" s="21"/>
      <c r="D19" s="21"/>
      <c r="E19" s="21"/>
      <c r="F19" s="21"/>
      <c r="G19" s="21"/>
      <c r="H19" s="21"/>
      <c r="I19" s="21"/>
      <c r="J19" s="21"/>
      <c r="K19" s="21"/>
      <c r="L19" s="21"/>
      <c r="M19" s="21"/>
      <c r="N19" s="21"/>
      <c r="O19" s="21"/>
      <c r="P19" s="21"/>
      <c r="Q19" s="21"/>
      <c r="R19" s="21"/>
      <c r="S19" s="21"/>
      <c r="T19" s="21"/>
      <c r="U19" s="83"/>
      <c r="V19" s="21"/>
      <c r="W19" s="83"/>
      <c r="X19" s="21"/>
      <c r="Y19" s="83"/>
      <c r="Z19" s="83"/>
      <c r="AA19" s="83"/>
      <c r="AB19" s="83"/>
      <c r="AC19" s="83"/>
      <c r="AD19" s="83"/>
      <c r="AE19" s="83"/>
      <c r="AF19" s="83"/>
      <c r="AG19" s="83"/>
      <c r="AH19" s="83"/>
      <c r="AI19" s="83"/>
      <c r="AJ19" s="83"/>
      <c r="AK19" s="83"/>
      <c r="AL19" s="83"/>
      <c r="AM19" s="83"/>
      <c r="AN19" s="83"/>
      <c r="AO19" s="83"/>
      <c r="AP19" s="83"/>
      <c r="AQ19" s="83"/>
      <c r="AR19" s="83"/>
    </row>
    <row r="20" spans="1:44" ht="10.5" customHeight="1" x14ac:dyDescent="0.2">
      <c r="A20" s="9" t="s">
        <v>41</v>
      </c>
      <c r="B20" s="19"/>
      <c r="C20" s="21"/>
      <c r="D20" s="19"/>
      <c r="E20" s="21"/>
      <c r="F20" s="19"/>
      <c r="G20" s="21"/>
      <c r="H20" s="19"/>
      <c r="I20" s="21"/>
      <c r="J20" s="19"/>
      <c r="K20" s="21"/>
      <c r="L20" s="19"/>
      <c r="M20" s="21"/>
      <c r="N20" s="19"/>
      <c r="O20" s="21"/>
      <c r="P20" s="19"/>
      <c r="Q20" s="21"/>
      <c r="R20" s="19"/>
      <c r="S20" s="21"/>
      <c r="T20" s="19"/>
      <c r="U20" s="83"/>
      <c r="V20" s="19"/>
      <c r="W20" s="83"/>
      <c r="X20" s="19"/>
      <c r="Y20" s="83"/>
      <c r="Z20" s="281"/>
      <c r="AA20" s="83"/>
      <c r="AB20" s="281"/>
      <c r="AC20" s="83"/>
      <c r="AD20" s="281"/>
      <c r="AE20" s="83"/>
      <c r="AF20" s="281"/>
      <c r="AG20" s="83"/>
      <c r="AH20" s="281"/>
      <c r="AI20" s="83"/>
      <c r="AJ20" s="281"/>
      <c r="AK20" s="83"/>
      <c r="AL20" s="281"/>
      <c r="AM20" s="83"/>
      <c r="AN20" s="281"/>
      <c r="AO20" s="83"/>
      <c r="AP20" s="281"/>
      <c r="AQ20" s="83"/>
      <c r="AR20" s="281"/>
    </row>
    <row r="21" spans="1:44" x14ac:dyDescent="0.2">
      <c r="A21" s="7" t="s">
        <v>34</v>
      </c>
      <c r="B21" s="19">
        <v>10.8</v>
      </c>
      <c r="C21" s="21">
        <v>10.8</v>
      </c>
      <c r="D21" s="19">
        <v>10.8</v>
      </c>
      <c r="E21" s="21">
        <v>13.8</v>
      </c>
      <c r="F21" s="19">
        <v>9.1999999999999993</v>
      </c>
      <c r="G21" s="21">
        <v>12.4</v>
      </c>
      <c r="H21" s="19">
        <v>8.9</v>
      </c>
      <c r="I21" s="21">
        <v>24.5</v>
      </c>
      <c r="J21" s="19">
        <v>49.5</v>
      </c>
      <c r="K21" s="21">
        <v>49.5</v>
      </c>
      <c r="L21" s="19">
        <v>39.299999999999997</v>
      </c>
      <c r="M21" s="21">
        <v>39.9</v>
      </c>
      <c r="N21" s="19">
        <v>36.5</v>
      </c>
      <c r="O21" s="21">
        <v>36.4</v>
      </c>
      <c r="P21" s="19">
        <v>31.5</v>
      </c>
      <c r="Q21" s="21">
        <v>29.1</v>
      </c>
      <c r="R21" s="19">
        <v>24.1</v>
      </c>
      <c r="S21" s="21">
        <v>22.7</v>
      </c>
      <c r="T21" s="19">
        <v>22.7</v>
      </c>
      <c r="U21" s="83">
        <v>42.2</v>
      </c>
      <c r="V21" s="19">
        <v>145.19999999999999</v>
      </c>
      <c r="W21" s="83">
        <v>145.4</v>
      </c>
      <c r="X21" s="19">
        <v>145.4</v>
      </c>
      <c r="Y21" s="83">
        <v>46.1</v>
      </c>
      <c r="Z21" s="279">
        <v>45.8</v>
      </c>
      <c r="AA21" s="83">
        <v>36.200000000000003</v>
      </c>
      <c r="AB21" s="279">
        <v>36.200000000000003</v>
      </c>
      <c r="AC21" s="83">
        <v>35.799999999999997</v>
      </c>
      <c r="AD21" s="279">
        <v>35.799999999999997</v>
      </c>
      <c r="AE21" s="83">
        <v>32.4</v>
      </c>
      <c r="AF21" s="279">
        <v>32.4</v>
      </c>
      <c r="AG21" s="83">
        <v>31.3</v>
      </c>
      <c r="AH21" s="279">
        <v>31.4</v>
      </c>
      <c r="AI21" s="83">
        <v>34.9</v>
      </c>
      <c r="AJ21" s="279">
        <v>37.6</v>
      </c>
      <c r="AK21" s="83">
        <v>52.1</v>
      </c>
      <c r="AL21" s="279">
        <v>47.3</v>
      </c>
      <c r="AM21" s="83">
        <v>42</v>
      </c>
      <c r="AN21" s="279">
        <v>42.2</v>
      </c>
      <c r="AO21" s="83">
        <v>38.700000000000003</v>
      </c>
      <c r="AP21" s="279">
        <v>38.9</v>
      </c>
      <c r="AQ21" s="83">
        <v>37.799999999999997</v>
      </c>
      <c r="AR21" s="279">
        <v>38.200000000000003</v>
      </c>
    </row>
    <row r="22" spans="1:44" x14ac:dyDescent="0.2">
      <c r="A22" s="7" t="s">
        <v>42</v>
      </c>
      <c r="B22" s="19">
        <v>0</v>
      </c>
      <c r="C22" s="21">
        <v>0</v>
      </c>
      <c r="D22" s="19">
        <v>0</v>
      </c>
      <c r="E22" s="21">
        <v>0</v>
      </c>
      <c r="F22" s="19">
        <v>0</v>
      </c>
      <c r="G22" s="21">
        <v>0.5</v>
      </c>
      <c r="H22" s="19">
        <v>3.9</v>
      </c>
      <c r="I22" s="21">
        <v>24.8</v>
      </c>
      <c r="J22" s="19">
        <v>33</v>
      </c>
      <c r="K22" s="21">
        <v>59.9</v>
      </c>
      <c r="L22" s="19">
        <v>24.2</v>
      </c>
      <c r="M22" s="21">
        <v>0</v>
      </c>
      <c r="N22" s="19">
        <v>0</v>
      </c>
      <c r="O22" s="21">
        <v>0</v>
      </c>
      <c r="P22" s="19">
        <v>0</v>
      </c>
      <c r="Q22" s="21">
        <v>0</v>
      </c>
      <c r="R22" s="19">
        <v>0</v>
      </c>
      <c r="S22" s="21">
        <v>0</v>
      </c>
      <c r="T22" s="19">
        <v>0</v>
      </c>
      <c r="U22" s="83">
        <v>0</v>
      </c>
      <c r="V22" s="19">
        <v>0</v>
      </c>
      <c r="W22" s="83">
        <v>0</v>
      </c>
      <c r="X22" s="19"/>
      <c r="Y22" s="83">
        <v>0</v>
      </c>
      <c r="Z22" s="279">
        <v>0</v>
      </c>
      <c r="AA22" s="83">
        <v>0</v>
      </c>
      <c r="AB22" s="279">
        <v>0</v>
      </c>
      <c r="AC22" s="83">
        <v>0</v>
      </c>
      <c r="AD22" s="279">
        <v>0</v>
      </c>
      <c r="AE22" s="83">
        <v>0</v>
      </c>
      <c r="AF22" s="279">
        <v>0</v>
      </c>
      <c r="AG22" s="83">
        <v>0</v>
      </c>
      <c r="AH22" s="279">
        <v>0</v>
      </c>
      <c r="AI22" s="83">
        <v>0</v>
      </c>
      <c r="AJ22" s="279">
        <v>0</v>
      </c>
      <c r="AK22" s="83">
        <v>0</v>
      </c>
      <c r="AL22" s="279">
        <v>0</v>
      </c>
      <c r="AM22" s="83">
        <v>0</v>
      </c>
      <c r="AN22" s="279">
        <v>0</v>
      </c>
      <c r="AO22" s="83">
        <v>6.7</v>
      </c>
      <c r="AP22" s="279">
        <v>1.8</v>
      </c>
      <c r="AQ22" s="83">
        <v>1.7</v>
      </c>
      <c r="AR22" s="279">
        <v>1.7</v>
      </c>
    </row>
    <row r="23" spans="1:44" x14ac:dyDescent="0.2">
      <c r="A23" s="7" t="s">
        <v>35</v>
      </c>
      <c r="B23" s="19">
        <v>64.599999999999994</v>
      </c>
      <c r="C23" s="21">
        <v>58.2</v>
      </c>
      <c r="D23" s="19">
        <v>58.3</v>
      </c>
      <c r="E23" s="21">
        <v>71.099999999999994</v>
      </c>
      <c r="F23" s="19">
        <v>69.400000000000006</v>
      </c>
      <c r="G23" s="21">
        <v>58.6</v>
      </c>
      <c r="H23" s="19">
        <v>61.5</v>
      </c>
      <c r="I23" s="21">
        <v>59.2</v>
      </c>
      <c r="J23" s="19">
        <v>58.4</v>
      </c>
      <c r="K23" s="21">
        <v>58.8</v>
      </c>
      <c r="L23" s="19">
        <v>57.2</v>
      </c>
      <c r="M23" s="21">
        <v>59.7</v>
      </c>
      <c r="N23" s="19">
        <v>62</v>
      </c>
      <c r="O23" s="21">
        <v>72.900000000000006</v>
      </c>
      <c r="P23" s="19">
        <v>74</v>
      </c>
      <c r="Q23" s="21">
        <v>66.8</v>
      </c>
      <c r="R23" s="19">
        <v>67.099999999999994</v>
      </c>
      <c r="S23" s="21">
        <v>81.400000000000006</v>
      </c>
      <c r="T23" s="19">
        <v>80</v>
      </c>
      <c r="U23" s="83">
        <v>71.599999999999994</v>
      </c>
      <c r="V23" s="19">
        <v>70.099999999999994</v>
      </c>
      <c r="W23" s="83">
        <v>71.2</v>
      </c>
      <c r="X23" s="19">
        <v>70.400000000000006</v>
      </c>
      <c r="Y23" s="83">
        <v>68.099999999999994</v>
      </c>
      <c r="Z23" s="279">
        <v>66.7</v>
      </c>
      <c r="AA23" s="83">
        <v>63.9</v>
      </c>
      <c r="AB23" s="279">
        <v>64.599999999999994</v>
      </c>
      <c r="AC23" s="83">
        <v>71.099999999999994</v>
      </c>
      <c r="AD23" s="279">
        <v>75.099999999999994</v>
      </c>
      <c r="AE23" s="83">
        <v>74.400000000000006</v>
      </c>
      <c r="AF23" s="279">
        <v>88.4</v>
      </c>
      <c r="AG23" s="83">
        <v>67.5</v>
      </c>
      <c r="AH23" s="279">
        <v>70.099999999999994</v>
      </c>
      <c r="AI23" s="83">
        <v>73.3</v>
      </c>
      <c r="AJ23" s="279">
        <v>75.599999999999994</v>
      </c>
      <c r="AK23" s="83">
        <v>60.2</v>
      </c>
      <c r="AL23" s="279">
        <v>58.2</v>
      </c>
      <c r="AM23" s="83">
        <v>61.6</v>
      </c>
      <c r="AN23" s="279">
        <v>64.599999999999994</v>
      </c>
      <c r="AO23" s="83">
        <v>68.7</v>
      </c>
      <c r="AP23" s="279">
        <v>72</v>
      </c>
      <c r="AQ23" s="83">
        <v>77.7</v>
      </c>
      <c r="AR23" s="279">
        <v>79.5</v>
      </c>
    </row>
    <row r="24" spans="1:44" x14ac:dyDescent="0.2">
      <c r="A24" s="287" t="s">
        <v>244</v>
      </c>
      <c r="B24" s="19"/>
      <c r="C24" s="21">
        <v>0</v>
      </c>
      <c r="D24" s="19">
        <v>0</v>
      </c>
      <c r="E24" s="21">
        <v>0</v>
      </c>
      <c r="F24" s="19">
        <v>0</v>
      </c>
      <c r="G24" s="21">
        <v>0</v>
      </c>
      <c r="H24" s="19">
        <v>0</v>
      </c>
      <c r="I24" s="21">
        <v>0</v>
      </c>
      <c r="J24" s="19">
        <v>0</v>
      </c>
      <c r="K24" s="21">
        <v>0</v>
      </c>
      <c r="L24" s="19">
        <v>0</v>
      </c>
      <c r="M24" s="21">
        <v>0</v>
      </c>
      <c r="N24" s="19">
        <v>0</v>
      </c>
      <c r="O24" s="21">
        <v>0</v>
      </c>
      <c r="P24" s="19">
        <v>0</v>
      </c>
      <c r="Q24" s="21">
        <v>0</v>
      </c>
      <c r="R24" s="19">
        <v>0</v>
      </c>
      <c r="S24" s="21">
        <v>0</v>
      </c>
      <c r="T24" s="19">
        <v>0</v>
      </c>
      <c r="U24" s="83">
        <v>0</v>
      </c>
      <c r="V24" s="19">
        <v>0</v>
      </c>
      <c r="W24" s="83">
        <v>0</v>
      </c>
      <c r="X24" s="19">
        <v>0</v>
      </c>
      <c r="Y24" s="83">
        <v>0</v>
      </c>
      <c r="Z24" s="281">
        <v>0</v>
      </c>
      <c r="AA24" s="83">
        <v>0</v>
      </c>
      <c r="AB24" s="281">
        <v>0</v>
      </c>
      <c r="AC24" s="83">
        <v>25.9</v>
      </c>
      <c r="AD24" s="281">
        <v>26.1</v>
      </c>
      <c r="AE24" s="83">
        <v>25.8</v>
      </c>
      <c r="AF24" s="281">
        <v>24.7</v>
      </c>
      <c r="AG24" s="83">
        <v>42.6</v>
      </c>
      <c r="AH24" s="281">
        <v>44.1</v>
      </c>
      <c r="AI24" s="83">
        <v>76.3</v>
      </c>
      <c r="AJ24" s="281">
        <v>76.599999999999994</v>
      </c>
      <c r="AK24" s="83">
        <v>78.400000000000006</v>
      </c>
      <c r="AL24" s="281">
        <v>78.599999999999994</v>
      </c>
      <c r="AM24" s="83">
        <v>106.2</v>
      </c>
      <c r="AN24" s="281">
        <v>109.6</v>
      </c>
      <c r="AO24" s="83">
        <v>172.9</v>
      </c>
      <c r="AP24" s="281">
        <v>196.2</v>
      </c>
      <c r="AQ24" s="83">
        <v>209.2</v>
      </c>
      <c r="AR24" s="281">
        <v>219.5</v>
      </c>
    </row>
    <row r="25" spans="1:44" x14ac:dyDescent="0.2">
      <c r="A25" s="7" t="s">
        <v>43</v>
      </c>
      <c r="B25" s="19">
        <v>172</v>
      </c>
      <c r="C25" s="21">
        <v>151.6</v>
      </c>
      <c r="D25" s="19">
        <v>147.30000000000001</v>
      </c>
      <c r="E25" s="21">
        <v>241.6</v>
      </c>
      <c r="F25" s="19">
        <v>280.10000000000002</v>
      </c>
      <c r="G25" s="21">
        <v>257.89999999999998</v>
      </c>
      <c r="H25" s="19">
        <v>298.3</v>
      </c>
      <c r="I25" s="21">
        <v>302.8</v>
      </c>
      <c r="J25" s="19">
        <v>345.3</v>
      </c>
      <c r="K25" s="21">
        <v>301.3</v>
      </c>
      <c r="L25" s="19">
        <v>313</v>
      </c>
      <c r="M25" s="21">
        <v>254.4</v>
      </c>
      <c r="N25" s="19">
        <v>379.4</v>
      </c>
      <c r="O25" s="21">
        <v>262.39999999999998</v>
      </c>
      <c r="P25" s="19">
        <v>248.4</v>
      </c>
      <c r="Q25" s="21">
        <v>248.4</v>
      </c>
      <c r="R25" s="19">
        <v>186</v>
      </c>
      <c r="S25" s="21">
        <v>142</v>
      </c>
      <c r="T25" s="19">
        <v>146.1</v>
      </c>
      <c r="U25" s="83">
        <v>117.1</v>
      </c>
      <c r="V25" s="19">
        <v>115.8</v>
      </c>
      <c r="W25" s="83">
        <v>139.1</v>
      </c>
      <c r="X25" s="19">
        <v>153.80000000000001</v>
      </c>
      <c r="Y25" s="83">
        <v>138.69999999999999</v>
      </c>
      <c r="Z25" s="279">
        <v>162</v>
      </c>
      <c r="AA25" s="83">
        <v>144.6</v>
      </c>
      <c r="AB25" s="279">
        <v>34.9</v>
      </c>
      <c r="AC25" s="83">
        <v>39.299999999999997</v>
      </c>
      <c r="AD25" s="279">
        <v>41.3</v>
      </c>
      <c r="AE25" s="83">
        <v>44.2</v>
      </c>
      <c r="AF25" s="279">
        <v>64.8</v>
      </c>
      <c r="AG25" s="83">
        <v>72.7</v>
      </c>
      <c r="AH25" s="279">
        <v>80.400000000000006</v>
      </c>
      <c r="AI25" s="83">
        <v>90.4</v>
      </c>
      <c r="AJ25" s="279">
        <v>86.4</v>
      </c>
      <c r="AK25" s="83">
        <v>89.7</v>
      </c>
      <c r="AL25" s="279">
        <v>96.6</v>
      </c>
      <c r="AM25" s="83">
        <v>109.3</v>
      </c>
      <c r="AN25" s="279">
        <v>127.4</v>
      </c>
      <c r="AO25" s="83">
        <v>140.19999999999999</v>
      </c>
      <c r="AP25" s="279">
        <v>129</v>
      </c>
      <c r="AQ25" s="83">
        <v>141.4</v>
      </c>
      <c r="AR25" s="279">
        <v>129.19999999999999</v>
      </c>
    </row>
    <row r="26" spans="1:44" x14ac:dyDescent="0.2">
      <c r="A26" s="7" t="s">
        <v>44</v>
      </c>
      <c r="B26" s="19">
        <v>4.9000000000000004</v>
      </c>
      <c r="C26" s="21">
        <v>4.5</v>
      </c>
      <c r="D26" s="19">
        <v>4.4000000000000004</v>
      </c>
      <c r="E26" s="21">
        <v>0.1</v>
      </c>
      <c r="F26" s="19">
        <v>4.7</v>
      </c>
      <c r="G26" s="21">
        <v>0</v>
      </c>
      <c r="H26" s="19">
        <v>0.1</v>
      </c>
      <c r="I26" s="21">
        <v>0</v>
      </c>
      <c r="J26" s="19">
        <v>0</v>
      </c>
      <c r="K26" s="21">
        <v>0</v>
      </c>
      <c r="L26" s="19">
        <v>0</v>
      </c>
      <c r="M26" s="21">
        <v>0</v>
      </c>
      <c r="N26" s="19">
        <v>0</v>
      </c>
      <c r="O26" s="21">
        <v>0</v>
      </c>
      <c r="P26" s="19">
        <v>0</v>
      </c>
      <c r="Q26" s="21">
        <v>0</v>
      </c>
      <c r="R26" s="19">
        <v>0</v>
      </c>
      <c r="S26" s="21">
        <v>0</v>
      </c>
      <c r="T26" s="19">
        <v>0</v>
      </c>
      <c r="U26" s="83">
        <v>0</v>
      </c>
      <c r="V26" s="19">
        <v>0</v>
      </c>
      <c r="W26" s="83">
        <v>0</v>
      </c>
      <c r="X26" s="19"/>
      <c r="Y26" s="83">
        <v>0</v>
      </c>
      <c r="Z26" s="279">
        <v>0</v>
      </c>
      <c r="AA26" s="83">
        <v>0</v>
      </c>
      <c r="AB26" s="279">
        <v>0</v>
      </c>
      <c r="AC26" s="83">
        <v>0</v>
      </c>
      <c r="AD26" s="279">
        <v>0</v>
      </c>
      <c r="AE26" s="83">
        <v>0</v>
      </c>
      <c r="AF26" s="279">
        <v>0</v>
      </c>
      <c r="AG26" s="83">
        <v>0</v>
      </c>
      <c r="AH26" s="279">
        <v>30.5</v>
      </c>
      <c r="AI26" s="83">
        <v>24.7</v>
      </c>
      <c r="AJ26" s="279">
        <v>20</v>
      </c>
      <c r="AK26" s="83">
        <v>15.5</v>
      </c>
      <c r="AL26" s="279">
        <v>22.9</v>
      </c>
      <c r="AM26" s="83">
        <v>27.9</v>
      </c>
      <c r="AN26" s="279">
        <v>38.4</v>
      </c>
      <c r="AO26" s="83">
        <v>30.2</v>
      </c>
      <c r="AP26" s="279">
        <v>31.5</v>
      </c>
      <c r="AQ26" s="83">
        <v>27</v>
      </c>
      <c r="AR26" s="279">
        <v>26.3</v>
      </c>
    </row>
    <row r="27" spans="1:44" x14ac:dyDescent="0.2">
      <c r="A27" s="7" t="s">
        <v>45</v>
      </c>
      <c r="B27" s="19">
        <v>3171.3</v>
      </c>
      <c r="C27" s="21">
        <v>3085.6</v>
      </c>
      <c r="D27" s="19">
        <v>2997.4</v>
      </c>
      <c r="E27" s="21">
        <v>3125.2</v>
      </c>
      <c r="F27" s="19">
        <v>3336</v>
      </c>
      <c r="G27" s="21">
        <v>3374.4</v>
      </c>
      <c r="H27" s="19">
        <v>3591.9</v>
      </c>
      <c r="I27" s="21">
        <v>3743.2</v>
      </c>
      <c r="J27" s="19">
        <v>3736.2</v>
      </c>
      <c r="K27" s="21">
        <v>3670.7</v>
      </c>
      <c r="L27" s="19">
        <v>3447.8</v>
      </c>
      <c r="M27" s="21">
        <v>3807.3</v>
      </c>
      <c r="N27" s="19">
        <v>4139.8999999999996</v>
      </c>
      <c r="O27" s="21">
        <v>4261.6000000000004</v>
      </c>
      <c r="P27" s="19">
        <v>4187.7</v>
      </c>
      <c r="Q27" s="21">
        <v>4258.3</v>
      </c>
      <c r="R27" s="19">
        <v>4175.1000000000004</v>
      </c>
      <c r="S27" s="21">
        <v>3500.6</v>
      </c>
      <c r="T27" s="19">
        <v>3466.4</v>
      </c>
      <c r="U27" s="83">
        <v>3295.6</v>
      </c>
      <c r="V27" s="19">
        <v>3224.6</v>
      </c>
      <c r="W27" s="83">
        <v>3419.6</v>
      </c>
      <c r="X27" s="19">
        <v>3446.2</v>
      </c>
      <c r="Y27" s="83">
        <v>3515.3</v>
      </c>
      <c r="Z27" s="279">
        <v>3652.8</v>
      </c>
      <c r="AA27" s="83">
        <v>3732.6</v>
      </c>
      <c r="AB27" s="279">
        <v>3878.8</v>
      </c>
      <c r="AC27" s="83">
        <v>3834.1</v>
      </c>
      <c r="AD27" s="279">
        <v>3798.6</v>
      </c>
      <c r="AE27" s="83">
        <v>3721.7</v>
      </c>
      <c r="AF27" s="279">
        <v>3706.7</v>
      </c>
      <c r="AG27" s="83">
        <v>4049.3</v>
      </c>
      <c r="AH27" s="279">
        <v>4085.5</v>
      </c>
      <c r="AI27" s="83">
        <v>4147.5</v>
      </c>
      <c r="AJ27" s="279">
        <v>4154.6000000000004</v>
      </c>
      <c r="AK27" s="83">
        <v>4175.3</v>
      </c>
      <c r="AL27" s="279">
        <v>4237</v>
      </c>
      <c r="AM27" s="83">
        <v>4521.8999999999996</v>
      </c>
      <c r="AN27" s="279">
        <v>4880.6000000000004</v>
      </c>
      <c r="AO27" s="83">
        <v>5310.3</v>
      </c>
      <c r="AP27" s="279">
        <v>5470.5</v>
      </c>
      <c r="AQ27" s="83">
        <v>5642.2</v>
      </c>
      <c r="AR27" s="279">
        <v>5759.6</v>
      </c>
    </row>
    <row r="28" spans="1:44" x14ac:dyDescent="0.2">
      <c r="A28" s="287" t="s">
        <v>267</v>
      </c>
      <c r="B28" s="19">
        <v>0</v>
      </c>
      <c r="C28" s="21">
        <v>0</v>
      </c>
      <c r="D28" s="19">
        <v>0</v>
      </c>
      <c r="E28" s="21">
        <v>0</v>
      </c>
      <c r="F28" s="19">
        <v>0</v>
      </c>
      <c r="G28" s="21">
        <v>0</v>
      </c>
      <c r="H28" s="19">
        <v>0</v>
      </c>
      <c r="I28" s="21">
        <v>0</v>
      </c>
      <c r="J28" s="19">
        <v>0</v>
      </c>
      <c r="K28" s="21">
        <v>0</v>
      </c>
      <c r="L28" s="19">
        <v>0</v>
      </c>
      <c r="M28" s="21">
        <v>0</v>
      </c>
      <c r="N28" s="19">
        <v>0</v>
      </c>
      <c r="O28" s="21">
        <v>0</v>
      </c>
      <c r="P28" s="19">
        <v>0</v>
      </c>
      <c r="Q28" s="21">
        <v>0</v>
      </c>
      <c r="R28" s="19">
        <v>0</v>
      </c>
      <c r="S28" s="21">
        <v>0</v>
      </c>
      <c r="T28" s="19">
        <v>0</v>
      </c>
      <c r="U28" s="83">
        <v>0</v>
      </c>
      <c r="V28" s="19">
        <v>0</v>
      </c>
      <c r="W28" s="83">
        <v>0</v>
      </c>
      <c r="X28" s="19">
        <v>0</v>
      </c>
      <c r="Y28" s="83">
        <v>0</v>
      </c>
      <c r="Z28" s="279">
        <v>0</v>
      </c>
      <c r="AA28" s="83">
        <v>0</v>
      </c>
      <c r="AB28" s="279">
        <v>0</v>
      </c>
      <c r="AC28" s="83">
        <v>0</v>
      </c>
      <c r="AD28" s="279">
        <v>0</v>
      </c>
      <c r="AE28" s="83">
        <v>0</v>
      </c>
      <c r="AF28" s="279">
        <v>0</v>
      </c>
      <c r="AG28" s="83">
        <v>0</v>
      </c>
      <c r="AH28" s="279">
        <v>0</v>
      </c>
      <c r="AI28" s="83">
        <v>0</v>
      </c>
      <c r="AJ28" s="279">
        <v>387</v>
      </c>
      <c r="AK28" s="83">
        <v>338</v>
      </c>
      <c r="AL28" s="279">
        <v>316.2</v>
      </c>
      <c r="AM28" s="83">
        <v>357.9</v>
      </c>
      <c r="AN28" s="279">
        <v>328.8</v>
      </c>
      <c r="AO28" s="83">
        <v>374.4</v>
      </c>
      <c r="AP28" s="279">
        <v>387.6</v>
      </c>
      <c r="AQ28" s="83">
        <v>386.9</v>
      </c>
      <c r="AR28" s="279">
        <v>367.6</v>
      </c>
    </row>
    <row r="29" spans="1:44" x14ac:dyDescent="0.2">
      <c r="A29" s="7" t="s">
        <v>46</v>
      </c>
      <c r="B29" s="19">
        <v>45</v>
      </c>
      <c r="C29" s="21">
        <v>37.299999999999997</v>
      </c>
      <c r="D29" s="19">
        <v>26.4</v>
      </c>
      <c r="E29" s="21">
        <v>145.5</v>
      </c>
      <c r="F29" s="19">
        <v>57.5</v>
      </c>
      <c r="G29" s="21">
        <v>147.9</v>
      </c>
      <c r="H29" s="19">
        <v>151.69999999999999</v>
      </c>
      <c r="I29" s="21">
        <v>121.1</v>
      </c>
      <c r="J29" s="19">
        <v>109.5</v>
      </c>
      <c r="K29" s="21">
        <v>136.1</v>
      </c>
      <c r="L29" s="19">
        <v>106.4</v>
      </c>
      <c r="M29" s="21">
        <v>99.4</v>
      </c>
      <c r="N29" s="19">
        <v>112.2</v>
      </c>
      <c r="O29" s="21">
        <v>79.5</v>
      </c>
      <c r="P29" s="19">
        <v>82.5</v>
      </c>
      <c r="Q29" s="21">
        <v>84.9</v>
      </c>
      <c r="R29" s="19">
        <v>67.599999999999994</v>
      </c>
      <c r="S29" s="21">
        <v>160.80000000000001</v>
      </c>
      <c r="T29" s="19">
        <v>197.4</v>
      </c>
      <c r="U29" s="83">
        <v>189</v>
      </c>
      <c r="V29" s="19">
        <v>180.3</v>
      </c>
      <c r="W29" s="83">
        <v>153.80000000000001</v>
      </c>
      <c r="X29" s="19">
        <v>146.69999999999999</v>
      </c>
      <c r="Y29" s="83">
        <v>162.6</v>
      </c>
      <c r="Z29" s="279">
        <v>171.1</v>
      </c>
      <c r="AA29" s="83">
        <v>196</v>
      </c>
      <c r="AB29" s="279">
        <v>167.2</v>
      </c>
      <c r="AC29" s="83">
        <v>196.7</v>
      </c>
      <c r="AD29" s="279">
        <v>203.7</v>
      </c>
      <c r="AE29" s="83">
        <v>155.30000000000001</v>
      </c>
      <c r="AF29" s="279">
        <v>148.69999999999999</v>
      </c>
      <c r="AG29" s="83">
        <v>487.7</v>
      </c>
      <c r="AH29" s="279">
        <v>439.6</v>
      </c>
      <c r="AI29" s="83">
        <v>419.1</v>
      </c>
      <c r="AJ29" s="279">
        <v>412.9</v>
      </c>
      <c r="AK29" s="83">
        <v>413.2</v>
      </c>
      <c r="AL29" s="279">
        <v>335</v>
      </c>
      <c r="AM29" s="83">
        <v>204.3</v>
      </c>
      <c r="AN29" s="279">
        <v>110.7</v>
      </c>
      <c r="AO29" s="83">
        <v>122.7</v>
      </c>
      <c r="AP29" s="279">
        <v>120.7</v>
      </c>
      <c r="AQ29" s="83">
        <v>113.8</v>
      </c>
      <c r="AR29" s="279">
        <v>99.2</v>
      </c>
    </row>
    <row r="30" spans="1:44" x14ac:dyDescent="0.2">
      <c r="A30" s="7" t="s">
        <v>47</v>
      </c>
      <c r="B30" s="19">
        <v>2.7</v>
      </c>
      <c r="C30" s="21">
        <v>4.5</v>
      </c>
      <c r="D30" s="19">
        <v>4.4000000000000004</v>
      </c>
      <c r="E30" s="21">
        <v>125.4</v>
      </c>
      <c r="F30" s="19">
        <v>94.1</v>
      </c>
      <c r="G30" s="21">
        <v>200.1</v>
      </c>
      <c r="H30" s="19">
        <v>216.7</v>
      </c>
      <c r="I30" s="21">
        <v>226.8</v>
      </c>
      <c r="J30" s="19">
        <v>227.9</v>
      </c>
      <c r="K30" s="21">
        <v>220.9</v>
      </c>
      <c r="L30" s="19">
        <v>628.5</v>
      </c>
      <c r="M30" s="21">
        <v>998.6</v>
      </c>
      <c r="N30" s="19">
        <v>1191.4000000000001</v>
      </c>
      <c r="O30" s="21">
        <v>1089.4000000000001</v>
      </c>
      <c r="P30" s="19">
        <v>1024.8</v>
      </c>
      <c r="Q30" s="21">
        <v>1041.0999999999999</v>
      </c>
      <c r="R30" s="19">
        <v>869.7</v>
      </c>
      <c r="S30" s="21">
        <v>660.7</v>
      </c>
      <c r="T30" s="19">
        <v>668.5</v>
      </c>
      <c r="U30" s="83">
        <v>448.3</v>
      </c>
      <c r="V30" s="19">
        <v>430.3</v>
      </c>
      <c r="W30" s="83">
        <v>457.6</v>
      </c>
      <c r="X30" s="19">
        <v>460.7</v>
      </c>
      <c r="Y30" s="83">
        <v>448.7</v>
      </c>
      <c r="Z30" s="279">
        <v>492.1</v>
      </c>
      <c r="AA30" s="83">
        <v>510</v>
      </c>
      <c r="AB30" s="279">
        <v>1777.4</v>
      </c>
      <c r="AC30" s="83">
        <v>1736.5</v>
      </c>
      <c r="AD30" s="279">
        <v>1759.7</v>
      </c>
      <c r="AE30" s="83">
        <v>1639.9</v>
      </c>
      <c r="AF30" s="279">
        <v>1598.6</v>
      </c>
      <c r="AG30" s="83">
        <v>1676.2</v>
      </c>
      <c r="AH30" s="279">
        <f>1771.3-AH24</f>
        <v>1727.2</v>
      </c>
      <c r="AI30" s="83">
        <v>1723.5</v>
      </c>
      <c r="AJ30" s="279">
        <v>1707.5</v>
      </c>
      <c r="AK30" s="83">
        <v>1721.5</v>
      </c>
      <c r="AL30" s="279">
        <v>1527.9</v>
      </c>
      <c r="AM30" s="83">
        <v>1544.1</v>
      </c>
      <c r="AN30" s="279">
        <v>1770.6</v>
      </c>
      <c r="AO30" s="83">
        <v>2429.6</v>
      </c>
      <c r="AP30" s="279">
        <v>2504.5</v>
      </c>
      <c r="AQ30" s="83">
        <v>2513.9</v>
      </c>
      <c r="AR30" s="279">
        <v>2405.1999999999998</v>
      </c>
    </row>
    <row r="31" spans="1:44" x14ac:dyDescent="0.2">
      <c r="A31" s="7" t="s">
        <v>36</v>
      </c>
      <c r="B31" s="19"/>
      <c r="C31" s="21">
        <v>0</v>
      </c>
      <c r="D31" s="21">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c r="AE31" s="83">
        <v>5.3</v>
      </c>
      <c r="AF31" s="279">
        <v>7</v>
      </c>
      <c r="AG31" s="83">
        <v>7</v>
      </c>
      <c r="AH31" s="279">
        <v>6</v>
      </c>
      <c r="AI31" s="83">
        <v>12.3</v>
      </c>
      <c r="AJ31" s="279">
        <v>8.5</v>
      </c>
      <c r="AK31" s="83">
        <v>7.6</v>
      </c>
      <c r="AL31" s="279">
        <v>10.8</v>
      </c>
      <c r="AM31" s="83">
        <v>18.7</v>
      </c>
      <c r="AN31" s="279">
        <v>18</v>
      </c>
      <c r="AO31" s="83">
        <v>40.4</v>
      </c>
      <c r="AP31" s="279">
        <v>20.7</v>
      </c>
      <c r="AQ31" s="83">
        <v>18.399999999999999</v>
      </c>
      <c r="AR31" s="279">
        <v>14.8</v>
      </c>
    </row>
    <row r="32" spans="1:44" x14ac:dyDescent="0.2">
      <c r="A32" s="7" t="s">
        <v>38</v>
      </c>
      <c r="B32" s="19">
        <v>10.8</v>
      </c>
      <c r="C32" s="21">
        <v>8.9</v>
      </c>
      <c r="D32" s="19">
        <v>7.7</v>
      </c>
      <c r="E32" s="21">
        <v>9.6999999999999993</v>
      </c>
      <c r="F32" s="19">
        <v>7.3</v>
      </c>
      <c r="G32" s="21">
        <v>4.9000000000000004</v>
      </c>
      <c r="H32" s="19">
        <v>18.3</v>
      </c>
      <c r="I32" s="21">
        <v>16.7</v>
      </c>
      <c r="J32" s="19">
        <v>14.2</v>
      </c>
      <c r="K32" s="21">
        <v>0.7</v>
      </c>
      <c r="L32" s="19">
        <v>1.7</v>
      </c>
      <c r="M32" s="21">
        <v>5.7</v>
      </c>
      <c r="N32" s="19">
        <v>5.7</v>
      </c>
      <c r="O32" s="21">
        <v>4.3</v>
      </c>
      <c r="P32" s="19">
        <v>3.8</v>
      </c>
      <c r="Q32" s="21">
        <v>3.8</v>
      </c>
      <c r="R32" s="19">
        <v>2.9</v>
      </c>
      <c r="S32" s="21">
        <v>2.7</v>
      </c>
      <c r="T32" s="19">
        <v>2.8</v>
      </c>
      <c r="U32" s="83">
        <v>2.6</v>
      </c>
      <c r="V32" s="19">
        <v>2.6</v>
      </c>
      <c r="W32" s="83">
        <v>2.8</v>
      </c>
      <c r="X32" s="19">
        <v>7.8</v>
      </c>
      <c r="Y32" s="83">
        <v>7.8</v>
      </c>
      <c r="Z32" s="279">
        <v>8.1</v>
      </c>
      <c r="AA32" s="83">
        <v>8.4</v>
      </c>
      <c r="AB32" s="279">
        <v>3.3</v>
      </c>
      <c r="AC32" s="83">
        <v>3.1</v>
      </c>
      <c r="AD32" s="279">
        <v>4.5999999999999996</v>
      </c>
      <c r="AE32" s="83">
        <v>3.3</v>
      </c>
      <c r="AF32" s="279">
        <v>2.8</v>
      </c>
      <c r="AG32" s="83">
        <v>3</v>
      </c>
      <c r="AH32" s="279">
        <v>4.4000000000000004</v>
      </c>
      <c r="AI32" s="83">
        <v>15.7</v>
      </c>
      <c r="AJ32" s="279">
        <v>11.5</v>
      </c>
      <c r="AK32" s="83">
        <v>15.9</v>
      </c>
      <c r="AL32" s="279">
        <v>19.5</v>
      </c>
      <c r="AM32" s="83">
        <v>16.3</v>
      </c>
      <c r="AN32" s="279">
        <v>14.1</v>
      </c>
      <c r="AO32" s="83">
        <v>11.5</v>
      </c>
      <c r="AP32" s="279">
        <v>9</v>
      </c>
      <c r="AQ32" s="83">
        <v>7.3</v>
      </c>
      <c r="AR32" s="279">
        <v>5.3</v>
      </c>
    </row>
    <row r="33" spans="1:44" x14ac:dyDescent="0.2">
      <c r="A33" s="9" t="s">
        <v>48</v>
      </c>
      <c r="B33" s="20">
        <v>3482.1000000000004</v>
      </c>
      <c r="C33" s="67">
        <v>3361.4</v>
      </c>
      <c r="D33" s="20">
        <v>3256.7000000000003</v>
      </c>
      <c r="E33" s="67">
        <v>3732.3999999999996</v>
      </c>
      <c r="F33" s="20">
        <v>3858.3</v>
      </c>
      <c r="G33" s="67">
        <v>4056.7000000000003</v>
      </c>
      <c r="H33" s="20">
        <v>4351.3</v>
      </c>
      <c r="I33" s="67">
        <v>4519.1000000000004</v>
      </c>
      <c r="J33" s="20">
        <v>4573.9999999999991</v>
      </c>
      <c r="K33" s="67">
        <v>4497.8999999999996</v>
      </c>
      <c r="L33" s="20">
        <v>4618.0999999999995</v>
      </c>
      <c r="M33" s="67">
        <v>5265</v>
      </c>
      <c r="N33" s="20">
        <v>5927.0999999999995</v>
      </c>
      <c r="O33" s="67">
        <v>5806.5000000000009</v>
      </c>
      <c r="P33" s="20">
        <v>5652.7</v>
      </c>
      <c r="Q33" s="67">
        <v>5732.4000000000005</v>
      </c>
      <c r="R33" s="20">
        <v>5392.5</v>
      </c>
      <c r="S33" s="67">
        <v>4570.8999999999996</v>
      </c>
      <c r="T33" s="20">
        <v>4583.9000000000005</v>
      </c>
      <c r="U33" s="84">
        <v>4166.4000000000005</v>
      </c>
      <c r="V33" s="20">
        <v>4168.9000000000005</v>
      </c>
      <c r="W33" s="84">
        <v>4389.5000000000009</v>
      </c>
      <c r="X33" s="20">
        <v>4431</v>
      </c>
      <c r="Y33" s="84">
        <v>4387.3</v>
      </c>
      <c r="Z33" s="280">
        <v>4598.6000000000013</v>
      </c>
      <c r="AA33" s="84">
        <v>4691.6999999999989</v>
      </c>
      <c r="AB33" s="280">
        <v>5962.4000000000005</v>
      </c>
      <c r="AC33" s="84">
        <v>5942.5</v>
      </c>
      <c r="AD33" s="280">
        <v>5944.9000000000005</v>
      </c>
      <c r="AE33" s="84">
        <v>5702.3000000000011</v>
      </c>
      <c r="AF33" s="280">
        <v>5674.1</v>
      </c>
      <c r="AG33" s="84">
        <v>6437.3</v>
      </c>
      <c r="AH33" s="280">
        <v>6519.2</v>
      </c>
      <c r="AI33" s="84">
        <v>6617.7</v>
      </c>
      <c r="AJ33" s="280">
        <v>6978.2</v>
      </c>
      <c r="AK33" s="84">
        <v>6967.4</v>
      </c>
      <c r="AL33" s="280">
        <v>6750</v>
      </c>
      <c r="AM33" s="84">
        <v>7010.2</v>
      </c>
      <c r="AN33" s="280">
        <v>7505</v>
      </c>
      <c r="AO33" s="84">
        <v>8746.2999999999993</v>
      </c>
      <c r="AP33" s="280">
        <v>8982.4</v>
      </c>
      <c r="AQ33" s="84">
        <v>9177.2999999999993</v>
      </c>
      <c r="AR33" s="280">
        <v>9146.1</v>
      </c>
    </row>
    <row r="34" spans="1:44" x14ac:dyDescent="0.2">
      <c r="A34" s="9" t="s">
        <v>49</v>
      </c>
      <c r="B34" s="20">
        <v>4849.8</v>
      </c>
      <c r="C34" s="67">
        <v>4753.1000000000004</v>
      </c>
      <c r="D34" s="20">
        <v>4653.1000000000004</v>
      </c>
      <c r="E34" s="67">
        <v>5774.7</v>
      </c>
      <c r="F34" s="20">
        <v>5851</v>
      </c>
      <c r="G34" s="67">
        <v>6385.7000000000007</v>
      </c>
      <c r="H34" s="20">
        <v>6922.9</v>
      </c>
      <c r="I34" s="67">
        <v>7260.6</v>
      </c>
      <c r="J34" s="20">
        <v>7553.2999999999993</v>
      </c>
      <c r="K34" s="67">
        <v>7506.2</v>
      </c>
      <c r="L34" s="20">
        <v>7418.5999999999985</v>
      </c>
      <c r="M34" s="67">
        <v>8466.2000000000007</v>
      </c>
      <c r="N34" s="20">
        <v>10081.4</v>
      </c>
      <c r="O34" s="67">
        <v>8864.6000000000022</v>
      </c>
      <c r="P34" s="20">
        <v>8397.5999999999985</v>
      </c>
      <c r="Q34" s="67">
        <v>8997.6</v>
      </c>
      <c r="R34" s="20">
        <v>8408</v>
      </c>
      <c r="S34" s="67">
        <v>7793</v>
      </c>
      <c r="T34" s="20">
        <v>7600.9</v>
      </c>
      <c r="U34" s="84">
        <v>6733.5</v>
      </c>
      <c r="V34" s="20">
        <v>6612.7000000000007</v>
      </c>
      <c r="W34" s="84">
        <v>7330.8000000000011</v>
      </c>
      <c r="X34" s="20">
        <v>7476.4</v>
      </c>
      <c r="Y34" s="84">
        <v>7518.9</v>
      </c>
      <c r="Z34" s="280">
        <v>7731.2000000000007</v>
      </c>
      <c r="AA34" s="84">
        <v>7877.5</v>
      </c>
      <c r="AB34" s="280">
        <v>9212.4000000000015</v>
      </c>
      <c r="AC34" s="84">
        <v>9148.6</v>
      </c>
      <c r="AD34" s="280">
        <v>9389.9000000000015</v>
      </c>
      <c r="AE34" s="84">
        <v>9575.4000000000015</v>
      </c>
      <c r="AF34" s="280">
        <v>9588.7999999999993</v>
      </c>
      <c r="AG34" s="84">
        <v>10931</v>
      </c>
      <c r="AH34" s="280">
        <v>11196.5</v>
      </c>
      <c r="AI34" s="84">
        <v>11696.3</v>
      </c>
      <c r="AJ34" s="280">
        <v>11549.9</v>
      </c>
      <c r="AK34" s="84">
        <v>11560.3</v>
      </c>
      <c r="AL34" s="280">
        <v>11325.3</v>
      </c>
      <c r="AM34" s="84">
        <v>13149</v>
      </c>
      <c r="AN34" s="280">
        <v>14797.3</v>
      </c>
      <c r="AO34" s="84">
        <v>16610.5</v>
      </c>
      <c r="AP34" s="280">
        <v>15918.1</v>
      </c>
      <c r="AQ34" s="84">
        <v>15935.1</v>
      </c>
      <c r="AR34" s="280">
        <v>15270.8</v>
      </c>
    </row>
    <row r="35" spans="1:44" x14ac:dyDescent="0.2">
      <c r="B35" s="21"/>
      <c r="C35" s="21"/>
      <c r="D35" s="21"/>
      <c r="E35" s="21"/>
      <c r="F35" s="21"/>
      <c r="G35" s="21"/>
      <c r="H35" s="21"/>
      <c r="I35" s="21"/>
      <c r="J35" s="21"/>
      <c r="K35" s="21"/>
      <c r="L35" s="21"/>
      <c r="M35" s="21"/>
      <c r="N35" s="21"/>
      <c r="O35" s="21"/>
      <c r="P35" s="21"/>
      <c r="Q35" s="21"/>
      <c r="R35" s="21"/>
      <c r="S35" s="21"/>
      <c r="T35" s="21"/>
      <c r="U35" s="83"/>
      <c r="V35" s="21"/>
      <c r="W35" s="83"/>
      <c r="X35" s="21"/>
      <c r="Y35" s="83"/>
      <c r="Z35" s="279"/>
      <c r="AA35" s="83"/>
      <c r="AB35" s="279"/>
      <c r="AC35" s="83"/>
      <c r="AD35" s="279"/>
      <c r="AE35" s="83"/>
      <c r="AF35" s="279"/>
      <c r="AG35" s="83"/>
      <c r="AH35" s="279"/>
      <c r="AI35" s="83"/>
      <c r="AJ35" s="279"/>
      <c r="AK35" s="83"/>
      <c r="AL35" s="279"/>
      <c r="AM35" s="83"/>
      <c r="AN35" s="279"/>
      <c r="AO35" s="83"/>
      <c r="AP35" s="279"/>
      <c r="AQ35" s="83"/>
      <c r="AR35" s="279"/>
    </row>
    <row r="36" spans="1:44" x14ac:dyDescent="0.2">
      <c r="A36" s="9" t="s">
        <v>50</v>
      </c>
      <c r="B36" s="19"/>
      <c r="C36" s="21"/>
      <c r="D36" s="19"/>
      <c r="E36" s="21"/>
      <c r="F36" s="19"/>
      <c r="G36" s="21"/>
      <c r="H36" s="19"/>
      <c r="I36" s="21"/>
      <c r="J36" s="19"/>
      <c r="K36" s="21"/>
      <c r="L36" s="19"/>
      <c r="M36" s="21"/>
      <c r="N36" s="19"/>
      <c r="O36" s="21"/>
      <c r="P36" s="19"/>
      <c r="Q36" s="21"/>
      <c r="R36" s="19"/>
      <c r="S36" s="21"/>
      <c r="T36" s="19"/>
      <c r="U36" s="83"/>
      <c r="V36" s="19"/>
      <c r="W36" s="83"/>
      <c r="X36" s="19"/>
      <c r="Y36" s="83"/>
      <c r="Z36" s="279"/>
      <c r="AA36" s="83"/>
      <c r="AB36" s="279"/>
      <c r="AC36" s="83"/>
      <c r="AD36" s="279"/>
      <c r="AE36" s="83"/>
      <c r="AF36" s="279"/>
      <c r="AG36" s="83"/>
      <c r="AH36" s="279"/>
      <c r="AI36" s="83"/>
      <c r="AJ36" s="279"/>
      <c r="AK36" s="83"/>
      <c r="AL36" s="279"/>
      <c r="AM36" s="83"/>
      <c r="AN36" s="279"/>
      <c r="AO36" s="83"/>
      <c r="AP36" s="279"/>
      <c r="AQ36" s="83"/>
      <c r="AR36" s="279"/>
    </row>
    <row r="37" spans="1:44" x14ac:dyDescent="0.2">
      <c r="A37" s="9" t="s">
        <v>51</v>
      </c>
      <c r="B37" s="19"/>
      <c r="C37" s="21"/>
      <c r="D37" s="19"/>
      <c r="E37" s="21"/>
      <c r="F37" s="19"/>
      <c r="G37" s="21"/>
      <c r="H37" s="19"/>
      <c r="I37" s="21"/>
      <c r="J37" s="19"/>
      <c r="K37" s="21"/>
      <c r="L37" s="19"/>
      <c r="M37" s="21"/>
      <c r="N37" s="19"/>
      <c r="O37" s="21"/>
      <c r="P37" s="19"/>
      <c r="Q37" s="21"/>
      <c r="R37" s="19"/>
      <c r="S37" s="21"/>
      <c r="T37" s="19"/>
      <c r="U37" s="83"/>
      <c r="V37" s="19"/>
      <c r="W37" s="83"/>
      <c r="X37" s="19"/>
      <c r="Y37" s="83"/>
      <c r="Z37" s="279"/>
      <c r="AA37" s="83"/>
      <c r="AB37" s="279"/>
      <c r="AC37" s="83"/>
      <c r="AD37" s="279"/>
      <c r="AE37" s="83"/>
      <c r="AF37" s="279"/>
      <c r="AG37" s="83"/>
      <c r="AH37" s="279"/>
      <c r="AI37" s="83"/>
      <c r="AJ37" s="279"/>
      <c r="AK37" s="83"/>
      <c r="AL37" s="279"/>
      <c r="AM37" s="83"/>
      <c r="AN37" s="279"/>
      <c r="AO37" s="83"/>
      <c r="AP37" s="279"/>
      <c r="AQ37" s="83"/>
      <c r="AR37" s="279"/>
    </row>
    <row r="38" spans="1:44" x14ac:dyDescent="0.2">
      <c r="A38" s="7" t="s">
        <v>52</v>
      </c>
      <c r="B38" s="19">
        <v>499.4</v>
      </c>
      <c r="C38" s="21">
        <v>493</v>
      </c>
      <c r="D38" s="19">
        <v>411.7</v>
      </c>
      <c r="E38" s="21">
        <v>728.3</v>
      </c>
      <c r="F38" s="19">
        <v>641</v>
      </c>
      <c r="G38" s="21">
        <v>818.6</v>
      </c>
      <c r="H38" s="19">
        <v>728.1</v>
      </c>
      <c r="I38" s="21">
        <v>957.6</v>
      </c>
      <c r="J38" s="19">
        <v>832.5</v>
      </c>
      <c r="K38" s="21">
        <v>878.8</v>
      </c>
      <c r="L38" s="19">
        <v>900.9</v>
      </c>
      <c r="M38" s="21">
        <v>1282</v>
      </c>
      <c r="N38" s="19">
        <v>1048.8</v>
      </c>
      <c r="O38" s="21">
        <v>939.8</v>
      </c>
      <c r="P38" s="19">
        <v>882.2</v>
      </c>
      <c r="Q38" s="21">
        <v>1111.5999999999999</v>
      </c>
      <c r="R38" s="19">
        <v>966.2</v>
      </c>
      <c r="S38" s="21">
        <v>1156.5999999999999</v>
      </c>
      <c r="T38" s="19">
        <v>980.8</v>
      </c>
      <c r="U38" s="83">
        <v>1049.0999999999999</v>
      </c>
      <c r="V38" s="19">
        <v>851.6</v>
      </c>
      <c r="W38" s="83">
        <v>1031.7</v>
      </c>
      <c r="X38" s="19">
        <v>970.8</v>
      </c>
      <c r="Y38" s="83">
        <v>1218.5999999999999</v>
      </c>
      <c r="Z38" s="279">
        <v>1194.7</v>
      </c>
      <c r="AA38" s="83">
        <v>1306.0999999999999</v>
      </c>
      <c r="AB38" s="279">
        <v>1223.5999999999999</v>
      </c>
      <c r="AC38" s="83">
        <v>1480.7</v>
      </c>
      <c r="AD38" s="279">
        <v>1452.6</v>
      </c>
      <c r="AE38" s="83">
        <v>1802.9</v>
      </c>
      <c r="AF38" s="279">
        <v>1528.8</v>
      </c>
      <c r="AG38" s="83">
        <v>1797.8</v>
      </c>
      <c r="AH38" s="279">
        <v>1683.9</v>
      </c>
      <c r="AI38" s="83">
        <v>2052</v>
      </c>
      <c r="AJ38" s="279">
        <v>1705.4</v>
      </c>
      <c r="AK38" s="83">
        <v>1679.2</v>
      </c>
      <c r="AL38" s="279">
        <v>1597.8</v>
      </c>
      <c r="AM38" s="83">
        <v>2185.8000000000002</v>
      </c>
      <c r="AN38" s="279">
        <v>2245.6999999999998</v>
      </c>
      <c r="AO38" s="83">
        <v>2677.5</v>
      </c>
      <c r="AP38" s="279">
        <v>1925.1</v>
      </c>
      <c r="AQ38" s="83">
        <v>2176.8000000000002</v>
      </c>
      <c r="AR38" s="279">
        <v>1836.9</v>
      </c>
    </row>
    <row r="39" spans="1:44" x14ac:dyDescent="0.2">
      <c r="A39" s="287" t="s">
        <v>269</v>
      </c>
      <c r="B39" s="19">
        <v>157.1</v>
      </c>
      <c r="C39" s="21">
        <v>101.5</v>
      </c>
      <c r="D39" s="19">
        <v>157.9</v>
      </c>
      <c r="E39" s="21">
        <v>416</v>
      </c>
      <c r="F39" s="19">
        <v>206.4</v>
      </c>
      <c r="G39" s="21">
        <v>255.7</v>
      </c>
      <c r="H39" s="19">
        <v>811.4</v>
      </c>
      <c r="I39" s="21">
        <v>689.7</v>
      </c>
      <c r="J39" s="19">
        <v>798</v>
      </c>
      <c r="K39" s="21">
        <v>633</v>
      </c>
      <c r="L39" s="19">
        <v>1196.0999999999999</v>
      </c>
      <c r="M39" s="21">
        <v>1082.0999999999999</v>
      </c>
      <c r="N39" s="19">
        <v>828.4</v>
      </c>
      <c r="O39" s="21">
        <v>236.7</v>
      </c>
      <c r="P39" s="19">
        <v>112.8</v>
      </c>
      <c r="Q39" s="21">
        <v>140.9</v>
      </c>
      <c r="R39" s="19">
        <v>230.7</v>
      </c>
      <c r="S39" s="21">
        <v>165.7</v>
      </c>
      <c r="T39" s="19">
        <v>119.4</v>
      </c>
      <c r="U39" s="83">
        <v>144.9</v>
      </c>
      <c r="V39" s="19">
        <v>462.4</v>
      </c>
      <c r="W39" s="83">
        <v>8.1</v>
      </c>
      <c r="X39" s="19">
        <v>16</v>
      </c>
      <c r="Y39" s="83">
        <v>40.5</v>
      </c>
      <c r="Z39" s="279">
        <v>73.7</v>
      </c>
      <c r="AA39" s="83">
        <v>107.6</v>
      </c>
      <c r="AB39" s="279">
        <v>902.7</v>
      </c>
      <c r="AC39" s="83">
        <v>228.6</v>
      </c>
      <c r="AD39" s="279">
        <v>43.5</v>
      </c>
      <c r="AE39" s="83">
        <v>53.2</v>
      </c>
      <c r="AF39" s="279">
        <v>77.900000000000006</v>
      </c>
      <c r="AG39" s="83">
        <v>95.9</v>
      </c>
      <c r="AH39" s="279">
        <v>205.3</v>
      </c>
      <c r="AI39" s="83">
        <v>200.8</v>
      </c>
      <c r="AJ39" s="279">
        <v>100</v>
      </c>
      <c r="AK39" s="83">
        <v>121.2</v>
      </c>
      <c r="AL39" s="279">
        <v>61.6</v>
      </c>
      <c r="AM39" s="83">
        <v>73.7</v>
      </c>
      <c r="AN39" s="279">
        <v>134.30000000000001</v>
      </c>
      <c r="AO39" s="83">
        <v>610.6</v>
      </c>
      <c r="AP39" s="279">
        <v>570.29999999999995</v>
      </c>
      <c r="AQ39" s="83">
        <v>63.4</v>
      </c>
      <c r="AR39" s="279">
        <v>82.2</v>
      </c>
    </row>
    <row r="40" spans="1:44" x14ac:dyDescent="0.2">
      <c r="A40" s="287" t="s">
        <v>268</v>
      </c>
      <c r="B40" s="19">
        <v>0</v>
      </c>
      <c r="C40" s="21">
        <v>0</v>
      </c>
      <c r="D40" s="19">
        <v>0</v>
      </c>
      <c r="E40" s="21">
        <v>0</v>
      </c>
      <c r="F40" s="19">
        <v>0</v>
      </c>
      <c r="G40" s="21">
        <v>0</v>
      </c>
      <c r="H40" s="19">
        <v>0</v>
      </c>
      <c r="I40" s="21">
        <v>0</v>
      </c>
      <c r="J40" s="19">
        <v>0</v>
      </c>
      <c r="K40" s="21">
        <v>0</v>
      </c>
      <c r="L40" s="19">
        <v>0</v>
      </c>
      <c r="M40" s="21">
        <v>0</v>
      </c>
      <c r="N40" s="19">
        <v>0</v>
      </c>
      <c r="O40" s="21">
        <v>0</v>
      </c>
      <c r="P40" s="19">
        <v>0</v>
      </c>
      <c r="Q40" s="21">
        <v>0</v>
      </c>
      <c r="R40" s="19">
        <v>0</v>
      </c>
      <c r="S40" s="21">
        <v>0</v>
      </c>
      <c r="T40" s="19">
        <v>0</v>
      </c>
      <c r="U40" s="83">
        <v>0</v>
      </c>
      <c r="V40" s="19">
        <v>0</v>
      </c>
      <c r="W40" s="83">
        <v>0</v>
      </c>
      <c r="X40" s="19">
        <v>0</v>
      </c>
      <c r="Y40" s="83">
        <v>0</v>
      </c>
      <c r="Z40" s="279">
        <v>0</v>
      </c>
      <c r="AA40" s="83">
        <v>0</v>
      </c>
      <c r="AB40" s="279">
        <v>0</v>
      </c>
      <c r="AC40" s="83">
        <v>0</v>
      </c>
      <c r="AD40" s="279">
        <v>0</v>
      </c>
      <c r="AE40" s="83">
        <v>0</v>
      </c>
      <c r="AF40" s="279">
        <v>0</v>
      </c>
      <c r="AG40" s="83">
        <v>0</v>
      </c>
      <c r="AH40" s="279">
        <v>0</v>
      </c>
      <c r="AI40" s="83">
        <v>11.4</v>
      </c>
      <c r="AJ40" s="279">
        <v>97.9</v>
      </c>
      <c r="AK40" s="83">
        <v>97.4</v>
      </c>
      <c r="AL40" s="279">
        <v>95.5</v>
      </c>
      <c r="AM40" s="83">
        <v>95.3</v>
      </c>
      <c r="AN40" s="279">
        <v>94.8</v>
      </c>
      <c r="AO40" s="83">
        <v>102.5</v>
      </c>
      <c r="AP40" s="279">
        <v>106.4</v>
      </c>
      <c r="AQ40" s="83">
        <v>108.9</v>
      </c>
      <c r="AR40" s="279">
        <v>99.6</v>
      </c>
    </row>
    <row r="41" spans="1:44" x14ac:dyDescent="0.2">
      <c r="A41" s="7" t="s">
        <v>53</v>
      </c>
      <c r="B41" s="19">
        <v>53.7</v>
      </c>
      <c r="C41" s="21">
        <v>108</v>
      </c>
      <c r="D41" s="19">
        <v>78</v>
      </c>
      <c r="E41" s="21">
        <v>154.30000000000001</v>
      </c>
      <c r="F41" s="19">
        <v>119</v>
      </c>
      <c r="G41" s="21">
        <v>215.6</v>
      </c>
      <c r="H41" s="19">
        <v>87.3</v>
      </c>
      <c r="I41" s="21">
        <v>31.2</v>
      </c>
      <c r="J41" s="19">
        <v>65.8</v>
      </c>
      <c r="K41" s="21">
        <v>56.7</v>
      </c>
      <c r="L41" s="19">
        <v>40.6</v>
      </c>
      <c r="M41" s="21">
        <v>156.30000000000001</v>
      </c>
      <c r="N41" s="19">
        <v>15.5</v>
      </c>
      <c r="O41" s="21">
        <v>2.7</v>
      </c>
      <c r="P41" s="19">
        <v>4</v>
      </c>
      <c r="Q41" s="21">
        <v>7.4</v>
      </c>
      <c r="R41" s="19">
        <v>8.6</v>
      </c>
      <c r="S41" s="21">
        <v>23.1</v>
      </c>
      <c r="T41" s="19">
        <v>8.1</v>
      </c>
      <c r="U41" s="83">
        <v>72.7</v>
      </c>
      <c r="V41" s="19">
        <v>9.5</v>
      </c>
      <c r="W41" s="83">
        <v>8.6999999999999993</v>
      </c>
      <c r="X41" s="19">
        <v>6.8</v>
      </c>
      <c r="Y41" s="83">
        <v>9.6999999999999993</v>
      </c>
      <c r="Z41" s="279">
        <v>15.1</v>
      </c>
      <c r="AA41" s="83">
        <v>8.6</v>
      </c>
      <c r="AB41" s="279">
        <v>9.3000000000000007</v>
      </c>
      <c r="AC41" s="83">
        <v>11.6</v>
      </c>
      <c r="AD41" s="279">
        <v>27.3</v>
      </c>
      <c r="AE41" s="83">
        <v>5</v>
      </c>
      <c r="AF41" s="279">
        <v>4.9000000000000004</v>
      </c>
      <c r="AG41" s="83">
        <v>38.700000000000003</v>
      </c>
      <c r="AH41" s="279">
        <v>11.7</v>
      </c>
      <c r="AI41" s="83">
        <v>7.6</v>
      </c>
      <c r="AJ41" s="279">
        <v>16.100000000000001</v>
      </c>
      <c r="AK41" s="83">
        <v>11.7</v>
      </c>
      <c r="AL41" s="279">
        <v>40.6</v>
      </c>
      <c r="AM41" s="83">
        <v>75.099999999999994</v>
      </c>
      <c r="AN41" s="279">
        <v>129.19999999999999</v>
      </c>
      <c r="AO41" s="83">
        <v>152.80000000000001</v>
      </c>
      <c r="AP41" s="279">
        <v>41.7</v>
      </c>
      <c r="AQ41" s="83">
        <v>78.599999999999994</v>
      </c>
      <c r="AR41" s="279">
        <v>9.5</v>
      </c>
    </row>
    <row r="42" spans="1:44" x14ac:dyDescent="0.2">
      <c r="A42" s="7" t="s">
        <v>54</v>
      </c>
      <c r="B42" s="19">
        <v>212.2</v>
      </c>
      <c r="C42" s="21">
        <v>258.7</v>
      </c>
      <c r="D42" s="19">
        <v>245.5</v>
      </c>
      <c r="E42" s="21">
        <v>441.7</v>
      </c>
      <c r="F42" s="19">
        <v>249.1</v>
      </c>
      <c r="G42" s="21">
        <v>430</v>
      </c>
      <c r="H42" s="19">
        <v>361</v>
      </c>
      <c r="I42" s="21">
        <v>504.1</v>
      </c>
      <c r="J42" s="19">
        <v>474.6</v>
      </c>
      <c r="K42" s="21">
        <v>477.5</v>
      </c>
      <c r="L42" s="19">
        <v>428.2</v>
      </c>
      <c r="M42" s="21">
        <v>493.6</v>
      </c>
      <c r="N42" s="19">
        <v>471.7</v>
      </c>
      <c r="O42" s="21">
        <v>392.3</v>
      </c>
      <c r="P42" s="19">
        <v>374.2</v>
      </c>
      <c r="Q42" s="21">
        <v>408.8</v>
      </c>
      <c r="R42" s="19">
        <v>375.4</v>
      </c>
      <c r="S42" s="21">
        <v>399.3</v>
      </c>
      <c r="T42" s="19">
        <v>497.4</v>
      </c>
      <c r="U42" s="83">
        <v>416.2</v>
      </c>
      <c r="V42" s="19">
        <v>440.8</v>
      </c>
      <c r="W42" s="83">
        <v>441.8</v>
      </c>
      <c r="X42" s="19">
        <v>454.5</v>
      </c>
      <c r="Y42" s="83">
        <v>508.7</v>
      </c>
      <c r="Z42" s="279">
        <v>460.7</v>
      </c>
      <c r="AA42" s="83">
        <v>419.2</v>
      </c>
      <c r="AB42" s="279">
        <v>379.7</v>
      </c>
      <c r="AC42" s="83">
        <v>379.1</v>
      </c>
      <c r="AD42" s="279">
        <v>387.4</v>
      </c>
      <c r="AE42" s="83">
        <v>419</v>
      </c>
      <c r="AF42" s="279">
        <v>379.8</v>
      </c>
      <c r="AG42" s="83">
        <v>446.7</v>
      </c>
      <c r="AH42" s="279">
        <v>397.6</v>
      </c>
      <c r="AI42" s="83">
        <v>432</v>
      </c>
      <c r="AJ42" s="279">
        <v>382.9</v>
      </c>
      <c r="AK42" s="83">
        <v>420.9</v>
      </c>
      <c r="AL42" s="279">
        <v>421.6</v>
      </c>
      <c r="AM42" s="83">
        <v>549</v>
      </c>
      <c r="AN42" s="279">
        <v>596.20000000000005</v>
      </c>
      <c r="AO42" s="83">
        <v>787.7</v>
      </c>
      <c r="AP42" s="279">
        <v>532.20000000000005</v>
      </c>
      <c r="AQ42" s="83">
        <v>706.9</v>
      </c>
      <c r="AR42" s="279">
        <v>545.70000000000005</v>
      </c>
    </row>
    <row r="43" spans="1:44" x14ac:dyDescent="0.2">
      <c r="A43" s="287" t="s">
        <v>265</v>
      </c>
      <c r="B43" s="19">
        <v>0</v>
      </c>
      <c r="C43" s="21">
        <v>0</v>
      </c>
      <c r="D43" s="19">
        <v>0</v>
      </c>
      <c r="E43" s="21">
        <v>0</v>
      </c>
      <c r="F43" s="19">
        <v>0</v>
      </c>
      <c r="G43" s="21">
        <v>0</v>
      </c>
      <c r="H43" s="19">
        <v>0</v>
      </c>
      <c r="I43" s="21">
        <v>0</v>
      </c>
      <c r="J43" s="19">
        <v>0</v>
      </c>
      <c r="K43" s="21">
        <v>0</v>
      </c>
      <c r="L43" s="19">
        <v>0</v>
      </c>
      <c r="M43" s="21">
        <v>0</v>
      </c>
      <c r="N43" s="19">
        <v>0</v>
      </c>
      <c r="O43" s="21">
        <v>0</v>
      </c>
      <c r="P43" s="19">
        <v>0</v>
      </c>
      <c r="Q43" s="21">
        <v>0</v>
      </c>
      <c r="R43" s="19">
        <v>0</v>
      </c>
      <c r="S43" s="21">
        <v>0</v>
      </c>
      <c r="T43" s="19">
        <v>0</v>
      </c>
      <c r="U43" s="83">
        <v>0</v>
      </c>
      <c r="V43" s="19">
        <v>0</v>
      </c>
      <c r="W43" s="83">
        <v>0</v>
      </c>
      <c r="X43" s="19">
        <v>0</v>
      </c>
      <c r="Y43" s="83">
        <v>0</v>
      </c>
      <c r="Z43" s="279">
        <v>0</v>
      </c>
      <c r="AA43" s="83">
        <v>0</v>
      </c>
      <c r="AB43" s="279">
        <v>0</v>
      </c>
      <c r="AC43" s="83">
        <v>0</v>
      </c>
      <c r="AD43" s="279">
        <v>0</v>
      </c>
      <c r="AE43" s="83">
        <v>0</v>
      </c>
      <c r="AF43" s="279">
        <v>0</v>
      </c>
      <c r="AG43" s="83">
        <v>200.5</v>
      </c>
      <c r="AH43" s="279">
        <v>178.3</v>
      </c>
      <c r="AI43" s="83">
        <f>163.2</f>
        <v>163.19999999999999</v>
      </c>
      <c r="AJ43" s="279">
        <v>162.30000000000001</v>
      </c>
      <c r="AK43" s="83">
        <v>178.7</v>
      </c>
      <c r="AL43" s="279">
        <v>198.4</v>
      </c>
      <c r="AM43" s="83">
        <v>268.3</v>
      </c>
      <c r="AN43" s="279">
        <v>324.39999999999998</v>
      </c>
      <c r="AO43" s="83">
        <v>333.1</v>
      </c>
      <c r="AP43" s="279">
        <v>306</v>
      </c>
      <c r="AQ43" s="83">
        <v>277</v>
      </c>
      <c r="AR43" s="279">
        <v>299.89999999999998</v>
      </c>
    </row>
    <row r="44" spans="1:44" x14ac:dyDescent="0.2">
      <c r="A44" s="7" t="s">
        <v>55</v>
      </c>
      <c r="B44" s="19">
        <v>0</v>
      </c>
      <c r="C44" s="21">
        <v>0</v>
      </c>
      <c r="D44" s="19">
        <v>0</v>
      </c>
      <c r="E44" s="21">
        <v>92.5</v>
      </c>
      <c r="F44" s="19">
        <v>0</v>
      </c>
      <c r="G44" s="21">
        <v>60.5</v>
      </c>
      <c r="H44" s="19">
        <v>74.5</v>
      </c>
      <c r="I44" s="21">
        <v>76.8</v>
      </c>
      <c r="J44" s="19">
        <v>64.599999999999994</v>
      </c>
      <c r="K44" s="21">
        <v>70.900000000000006</v>
      </c>
      <c r="L44" s="19">
        <v>74.3</v>
      </c>
      <c r="M44" s="21">
        <v>106.3</v>
      </c>
      <c r="N44" s="19">
        <v>155.19999999999999</v>
      </c>
      <c r="O44" s="21">
        <v>108.6</v>
      </c>
      <c r="P44" s="19">
        <v>96.4</v>
      </c>
      <c r="Q44" s="21">
        <v>132.1</v>
      </c>
      <c r="R44" s="19">
        <v>111</v>
      </c>
      <c r="S44" s="21">
        <v>133.5</v>
      </c>
      <c r="T44" s="19">
        <v>162</v>
      </c>
      <c r="U44" s="83">
        <v>117.6</v>
      </c>
      <c r="V44" s="19">
        <v>170.4</v>
      </c>
      <c r="W44" s="83">
        <v>177.2</v>
      </c>
      <c r="X44" s="19">
        <v>205</v>
      </c>
      <c r="Y44" s="83">
        <v>150</v>
      </c>
      <c r="Z44" s="279">
        <v>144.1</v>
      </c>
      <c r="AA44" s="83">
        <v>153.19999999999999</v>
      </c>
      <c r="AB44" s="279">
        <v>134.6</v>
      </c>
      <c r="AC44" s="83">
        <v>181.8</v>
      </c>
      <c r="AD44" s="279">
        <v>200.4</v>
      </c>
      <c r="AE44" s="83">
        <v>163.1</v>
      </c>
      <c r="AF44" s="279">
        <v>167.7</v>
      </c>
      <c r="AG44" s="83">
        <v>26.7</v>
      </c>
      <c r="AH44" s="279">
        <f>178.9-178.3</f>
        <v>0.59999999999999432</v>
      </c>
      <c r="AI44" s="83">
        <f>26.3</f>
        <v>26.3</v>
      </c>
      <c r="AJ44" s="279">
        <v>1.5</v>
      </c>
      <c r="AK44" s="83">
        <v>26.3</v>
      </c>
      <c r="AL44" s="279">
        <v>3.8</v>
      </c>
      <c r="AM44" s="83">
        <v>30.3</v>
      </c>
      <c r="AN44" s="279">
        <v>1.7</v>
      </c>
      <c r="AO44" s="83">
        <v>77.5</v>
      </c>
      <c r="AP44" s="279">
        <v>16.100000000000001</v>
      </c>
      <c r="AQ44" s="83">
        <v>52.8</v>
      </c>
      <c r="AR44" s="279">
        <v>6</v>
      </c>
    </row>
    <row r="45" spans="1:44" x14ac:dyDescent="0.2">
      <c r="A45" s="7" t="s">
        <v>36</v>
      </c>
      <c r="B45" s="19">
        <v>0</v>
      </c>
      <c r="C45" s="21">
        <v>0</v>
      </c>
      <c r="D45" s="19">
        <v>0</v>
      </c>
      <c r="E45" s="21">
        <v>0</v>
      </c>
      <c r="F45" s="19">
        <v>0</v>
      </c>
      <c r="G45" s="21">
        <v>0</v>
      </c>
      <c r="H45" s="19">
        <v>0</v>
      </c>
      <c r="I45" s="21">
        <v>0.6</v>
      </c>
      <c r="J45" s="19">
        <v>2.2000000000000002</v>
      </c>
      <c r="K45" s="21">
        <v>2.5</v>
      </c>
      <c r="L45" s="19">
        <v>7</v>
      </c>
      <c r="M45" s="21">
        <v>0</v>
      </c>
      <c r="N45" s="19">
        <v>1.1000000000000001</v>
      </c>
      <c r="O45" s="21">
        <v>0</v>
      </c>
      <c r="P45" s="19">
        <v>0</v>
      </c>
      <c r="Q45" s="21">
        <v>0.5</v>
      </c>
      <c r="R45" s="19">
        <v>0</v>
      </c>
      <c r="S45" s="21">
        <v>0</v>
      </c>
      <c r="T45" s="19">
        <v>0.7</v>
      </c>
      <c r="U45" s="83">
        <v>1.7</v>
      </c>
      <c r="V45" s="19">
        <v>0</v>
      </c>
      <c r="W45" s="83">
        <v>1.3</v>
      </c>
      <c r="X45" s="19">
        <v>0.1</v>
      </c>
      <c r="Y45" s="83">
        <v>2.2000000000000002</v>
      </c>
      <c r="Z45" s="279">
        <v>13.3</v>
      </c>
      <c r="AA45" s="83">
        <v>10.6</v>
      </c>
      <c r="AB45" s="279">
        <v>3.1</v>
      </c>
      <c r="AC45" s="83">
        <v>2.2000000000000002</v>
      </c>
      <c r="AD45" s="279">
        <v>3.6</v>
      </c>
      <c r="AE45" s="83">
        <v>4.8</v>
      </c>
      <c r="AF45" s="279">
        <v>2.2999999999999998</v>
      </c>
      <c r="AG45" s="83">
        <v>1.9</v>
      </c>
      <c r="AH45" s="279">
        <v>0.7</v>
      </c>
      <c r="AI45" s="83">
        <v>3.7</v>
      </c>
      <c r="AJ45" s="279">
        <v>1.3</v>
      </c>
      <c r="AK45" s="83">
        <v>5.6</v>
      </c>
      <c r="AL45" s="279">
        <v>5.7</v>
      </c>
      <c r="AM45" s="83">
        <v>3.5</v>
      </c>
      <c r="AN45" s="279">
        <v>1</v>
      </c>
      <c r="AO45" s="83">
        <v>1.4</v>
      </c>
      <c r="AP45" s="279">
        <v>5</v>
      </c>
      <c r="AQ45" s="83">
        <v>10</v>
      </c>
      <c r="AR45" s="279">
        <v>10.9</v>
      </c>
    </row>
    <row r="46" spans="1:44" x14ac:dyDescent="0.2">
      <c r="A46" s="7" t="s">
        <v>93</v>
      </c>
      <c r="B46" s="19">
        <v>0</v>
      </c>
      <c r="C46" s="21">
        <v>8.1</v>
      </c>
      <c r="D46" s="19">
        <v>9.8000000000000007</v>
      </c>
      <c r="E46" s="21">
        <v>0</v>
      </c>
      <c r="F46" s="19">
        <v>70.8</v>
      </c>
      <c r="G46" s="21">
        <v>0</v>
      </c>
      <c r="H46" s="19">
        <v>0</v>
      </c>
      <c r="I46" s="21">
        <v>0</v>
      </c>
      <c r="J46" s="19">
        <v>0</v>
      </c>
      <c r="K46" s="21">
        <v>0</v>
      </c>
      <c r="L46" s="19">
        <v>0</v>
      </c>
      <c r="M46" s="21">
        <v>0</v>
      </c>
      <c r="N46" s="19">
        <v>0</v>
      </c>
      <c r="O46" s="21">
        <v>0</v>
      </c>
      <c r="P46" s="19">
        <v>0</v>
      </c>
      <c r="Q46" s="21">
        <v>0</v>
      </c>
      <c r="R46" s="19">
        <v>0</v>
      </c>
      <c r="S46" s="21">
        <v>0</v>
      </c>
      <c r="T46" s="19">
        <v>0</v>
      </c>
      <c r="U46" s="83">
        <v>0</v>
      </c>
      <c r="V46" s="19">
        <v>0</v>
      </c>
      <c r="W46" s="83">
        <v>0</v>
      </c>
      <c r="X46" s="19">
        <v>0</v>
      </c>
      <c r="Y46" s="83">
        <v>0</v>
      </c>
      <c r="Z46" s="279">
        <v>0</v>
      </c>
      <c r="AA46" s="83">
        <v>0</v>
      </c>
      <c r="AB46" s="279">
        <v>0</v>
      </c>
      <c r="AC46" s="83">
        <v>0</v>
      </c>
      <c r="AD46" s="279">
        <v>0</v>
      </c>
      <c r="AE46" s="83">
        <v>0</v>
      </c>
      <c r="AF46" s="279">
        <v>0</v>
      </c>
      <c r="AG46" s="83">
        <v>0</v>
      </c>
      <c r="AH46" s="279">
        <v>0</v>
      </c>
      <c r="AI46" s="83">
        <v>0</v>
      </c>
      <c r="AJ46" s="279">
        <v>0</v>
      </c>
      <c r="AK46" s="83">
        <v>0</v>
      </c>
      <c r="AL46" s="279">
        <v>0</v>
      </c>
      <c r="AM46" s="83">
        <v>0</v>
      </c>
      <c r="AN46" s="279">
        <v>0</v>
      </c>
      <c r="AO46" s="83">
        <v>0</v>
      </c>
      <c r="AP46" s="279">
        <v>0</v>
      </c>
      <c r="AQ46" s="83">
        <v>0</v>
      </c>
      <c r="AR46" s="279">
        <v>0</v>
      </c>
    </row>
    <row r="47" spans="1:44" x14ac:dyDescent="0.2">
      <c r="A47" s="9" t="s">
        <v>56</v>
      </c>
      <c r="B47" s="20">
        <v>922.40000000000009</v>
      </c>
      <c r="C47" s="67">
        <v>969.30000000000007</v>
      </c>
      <c r="D47" s="20">
        <v>902.9</v>
      </c>
      <c r="E47" s="67">
        <v>1832.8</v>
      </c>
      <c r="F47" s="20">
        <v>1286.3</v>
      </c>
      <c r="G47" s="67">
        <v>1780.3999999999999</v>
      </c>
      <c r="H47" s="20">
        <v>2062.3000000000002</v>
      </c>
      <c r="I47" s="67">
        <v>2260.0000000000005</v>
      </c>
      <c r="J47" s="20">
        <v>2237.6999999999998</v>
      </c>
      <c r="K47" s="67">
        <v>2119.4</v>
      </c>
      <c r="L47" s="20">
        <v>2647.1</v>
      </c>
      <c r="M47" s="67">
        <v>3120.3</v>
      </c>
      <c r="N47" s="20">
        <v>2520.6999999999994</v>
      </c>
      <c r="O47" s="67">
        <v>1680.1</v>
      </c>
      <c r="P47" s="20">
        <v>1469.6000000000001</v>
      </c>
      <c r="Q47" s="67">
        <v>1801.3</v>
      </c>
      <c r="R47" s="20">
        <v>1691.9</v>
      </c>
      <c r="S47" s="67">
        <v>1878.1999999999998</v>
      </c>
      <c r="T47" s="20">
        <v>1768.3999999999999</v>
      </c>
      <c r="U47" s="84">
        <v>1802.2</v>
      </c>
      <c r="V47" s="20">
        <v>1934.7</v>
      </c>
      <c r="W47" s="84">
        <v>1668.8</v>
      </c>
      <c r="X47" s="20">
        <v>1653.1999999999998</v>
      </c>
      <c r="Y47" s="84">
        <v>1929.7</v>
      </c>
      <c r="Z47" s="280">
        <v>1901.6</v>
      </c>
      <c r="AA47" s="84">
        <v>2005.2999999999997</v>
      </c>
      <c r="AB47" s="280">
        <v>2653</v>
      </c>
      <c r="AC47" s="84">
        <v>2284</v>
      </c>
      <c r="AD47" s="280">
        <v>2114.7999999999997</v>
      </c>
      <c r="AE47" s="84">
        <v>2448.0000000000005</v>
      </c>
      <c r="AF47" s="280">
        <v>2161.4</v>
      </c>
      <c r="AG47" s="84">
        <v>2608.1999999999998</v>
      </c>
      <c r="AH47" s="280">
        <v>2478.1</v>
      </c>
      <c r="AI47" s="84">
        <v>2897</v>
      </c>
      <c r="AJ47" s="280">
        <v>2467.4</v>
      </c>
      <c r="AK47" s="84">
        <v>2541</v>
      </c>
      <c r="AL47" s="280">
        <v>2425</v>
      </c>
      <c r="AM47" s="84">
        <v>3281</v>
      </c>
      <c r="AN47" s="280">
        <v>3527.3</v>
      </c>
      <c r="AO47" s="84">
        <v>4743.1000000000004</v>
      </c>
      <c r="AP47" s="280">
        <v>3502.8</v>
      </c>
      <c r="AQ47" s="84">
        <v>3474.4</v>
      </c>
      <c r="AR47" s="280">
        <v>2890.7</v>
      </c>
    </row>
    <row r="48" spans="1:44" x14ac:dyDescent="0.2">
      <c r="B48" s="21"/>
      <c r="C48" s="21"/>
      <c r="D48" s="21"/>
      <c r="E48" s="21"/>
      <c r="F48" s="21"/>
      <c r="G48" s="21"/>
      <c r="H48" s="21"/>
      <c r="I48" s="21"/>
      <c r="J48" s="21"/>
      <c r="K48" s="21"/>
      <c r="L48" s="21"/>
      <c r="M48" s="21"/>
      <c r="N48" s="21"/>
      <c r="O48" s="21"/>
      <c r="P48" s="21"/>
      <c r="Q48" s="21"/>
      <c r="R48" s="21"/>
      <c r="S48" s="21"/>
      <c r="T48" s="21"/>
      <c r="U48" s="83"/>
      <c r="V48" s="21"/>
      <c r="W48" s="83"/>
      <c r="X48" s="21"/>
      <c r="Y48" s="83"/>
      <c r="Z48" s="279"/>
      <c r="AA48" s="83"/>
      <c r="AB48" s="279"/>
      <c r="AC48" s="83"/>
      <c r="AD48" s="279"/>
      <c r="AE48" s="83"/>
      <c r="AF48" s="279"/>
      <c r="AG48" s="83"/>
      <c r="AH48" s="279"/>
      <c r="AI48" s="83"/>
      <c r="AJ48" s="279"/>
      <c r="AK48" s="83"/>
      <c r="AL48" s="279"/>
      <c r="AM48" s="83"/>
      <c r="AN48" s="279"/>
      <c r="AO48" s="83"/>
      <c r="AP48" s="279"/>
      <c r="AQ48" s="83"/>
      <c r="AR48" s="279"/>
    </row>
    <row r="49" spans="1:44" x14ac:dyDescent="0.2">
      <c r="A49" s="9" t="s">
        <v>57</v>
      </c>
      <c r="B49" s="19"/>
      <c r="C49" s="21"/>
      <c r="D49" s="19"/>
      <c r="E49" s="21"/>
      <c r="F49" s="19"/>
      <c r="G49" s="21"/>
      <c r="H49" s="19"/>
      <c r="I49" s="21"/>
      <c r="J49" s="19"/>
      <c r="K49" s="21"/>
      <c r="L49" s="19"/>
      <c r="M49" s="21"/>
      <c r="N49" s="19"/>
      <c r="O49" s="21"/>
      <c r="P49" s="19"/>
      <c r="Q49" s="21"/>
      <c r="R49" s="19"/>
      <c r="S49" s="21"/>
      <c r="T49" s="19"/>
      <c r="U49" s="83"/>
      <c r="V49" s="19"/>
      <c r="W49" s="83"/>
      <c r="X49" s="19"/>
      <c r="Y49" s="83"/>
      <c r="Z49" s="279"/>
      <c r="AA49" s="83"/>
      <c r="AB49" s="279"/>
      <c r="AC49" s="83"/>
      <c r="AD49" s="279"/>
      <c r="AE49" s="83"/>
      <c r="AF49" s="279"/>
      <c r="AG49" s="83"/>
      <c r="AH49" s="279"/>
      <c r="AI49" s="83"/>
      <c r="AJ49" s="279"/>
      <c r="AK49" s="83"/>
      <c r="AL49" s="279"/>
      <c r="AM49" s="83"/>
      <c r="AN49" s="279"/>
      <c r="AO49" s="83"/>
      <c r="AP49" s="279"/>
      <c r="AQ49" s="83"/>
      <c r="AR49" s="279"/>
    </row>
    <row r="50" spans="1:44" x14ac:dyDescent="0.2">
      <c r="A50" s="7" t="s">
        <v>52</v>
      </c>
      <c r="B50" s="19">
        <v>0</v>
      </c>
      <c r="C50" s="21"/>
      <c r="D50" s="19">
        <v>0</v>
      </c>
      <c r="E50" s="21">
        <v>0</v>
      </c>
      <c r="F50" s="19">
        <v>5</v>
      </c>
      <c r="G50" s="21">
        <v>5</v>
      </c>
      <c r="H50" s="19">
        <v>0</v>
      </c>
      <c r="I50" s="21">
        <v>0</v>
      </c>
      <c r="J50" s="19">
        <v>0.5</v>
      </c>
      <c r="K50" s="21">
        <v>2</v>
      </c>
      <c r="L50" s="19">
        <v>0.5</v>
      </c>
      <c r="M50" s="21">
        <v>7.5</v>
      </c>
      <c r="N50" s="19">
        <v>10.5</v>
      </c>
      <c r="O50" s="21">
        <v>19.899999999999999</v>
      </c>
      <c r="P50" s="19">
        <v>8.4</v>
      </c>
      <c r="Q50" s="21">
        <v>8.5</v>
      </c>
      <c r="R50" s="19">
        <v>7.2</v>
      </c>
      <c r="S50" s="21">
        <v>6.9</v>
      </c>
      <c r="T50" s="19">
        <v>7.3</v>
      </c>
      <c r="U50" s="83">
        <v>7.5</v>
      </c>
      <c r="V50" s="19">
        <v>7.3</v>
      </c>
      <c r="W50" s="83">
        <v>8.3000000000000007</v>
      </c>
      <c r="X50" s="19">
        <v>8.6999999999999993</v>
      </c>
      <c r="Y50" s="83">
        <v>41.8</v>
      </c>
      <c r="Z50" s="279">
        <v>10.8</v>
      </c>
      <c r="AA50" s="83">
        <v>11.5</v>
      </c>
      <c r="AB50" s="279">
        <v>12</v>
      </c>
      <c r="AC50" s="83">
        <v>32.799999999999997</v>
      </c>
      <c r="AD50" s="279">
        <v>44.1</v>
      </c>
      <c r="AE50" s="83">
        <v>44.9</v>
      </c>
      <c r="AF50" s="279">
        <v>55.7</v>
      </c>
      <c r="AG50" s="83">
        <v>67.400000000000006</v>
      </c>
      <c r="AH50" s="279">
        <v>69.900000000000006</v>
      </c>
      <c r="AI50" s="83">
        <v>78.3</v>
      </c>
      <c r="AJ50" s="279">
        <v>60.4</v>
      </c>
      <c r="AK50" s="83">
        <v>59.2</v>
      </c>
      <c r="AL50" s="279">
        <v>58.6</v>
      </c>
      <c r="AM50" s="83">
        <v>50</v>
      </c>
      <c r="AN50" s="279">
        <v>43.4</v>
      </c>
      <c r="AO50" s="83">
        <v>37</v>
      </c>
      <c r="AP50" s="279">
        <v>33.9</v>
      </c>
      <c r="AQ50" s="83">
        <v>31</v>
      </c>
      <c r="AR50" s="279">
        <v>28.5</v>
      </c>
    </row>
    <row r="51" spans="1:44" x14ac:dyDescent="0.2">
      <c r="A51" s="287" t="s">
        <v>269</v>
      </c>
      <c r="B51" s="19">
        <v>194.7</v>
      </c>
      <c r="C51" s="21">
        <v>66.400000000000006</v>
      </c>
      <c r="D51" s="19">
        <v>222.8</v>
      </c>
      <c r="E51" s="21">
        <v>176.7</v>
      </c>
      <c r="F51" s="19">
        <v>444.5</v>
      </c>
      <c r="G51" s="21">
        <v>620.20000000000005</v>
      </c>
      <c r="H51" s="19">
        <v>897.7</v>
      </c>
      <c r="I51" s="21">
        <v>1262.3</v>
      </c>
      <c r="J51" s="19">
        <v>1185.4000000000001</v>
      </c>
      <c r="K51" s="21">
        <v>905.1</v>
      </c>
      <c r="L51" s="19">
        <v>549</v>
      </c>
      <c r="M51" s="21">
        <v>683.69999999999993</v>
      </c>
      <c r="N51" s="19">
        <v>1846.9</v>
      </c>
      <c r="O51" s="21">
        <v>888.2</v>
      </c>
      <c r="P51" s="19">
        <v>835.5</v>
      </c>
      <c r="Q51" s="21">
        <v>853</v>
      </c>
      <c r="R51" s="19">
        <v>768.1</v>
      </c>
      <c r="S51" s="21">
        <v>1074.2</v>
      </c>
      <c r="T51" s="19">
        <v>862.5</v>
      </c>
      <c r="U51" s="83">
        <v>453.5</v>
      </c>
      <c r="V51" s="19">
        <v>229.9</v>
      </c>
      <c r="W51" s="83">
        <v>654</v>
      </c>
      <c r="X51" s="19">
        <v>742.4</v>
      </c>
      <c r="Y51" s="83">
        <v>687.7</v>
      </c>
      <c r="Z51" s="279">
        <v>724.7</v>
      </c>
      <c r="AA51" s="83">
        <v>686.1</v>
      </c>
      <c r="AB51" s="279">
        <v>958.7</v>
      </c>
      <c r="AC51" s="83">
        <v>1099.2</v>
      </c>
      <c r="AD51" s="279">
        <v>1049.7</v>
      </c>
      <c r="AE51" s="83">
        <v>932</v>
      </c>
      <c r="AF51" s="279">
        <v>1000.1</v>
      </c>
      <c r="AG51" s="83">
        <v>784.9</v>
      </c>
      <c r="AH51" s="279">
        <v>724.2</v>
      </c>
      <c r="AI51" s="83">
        <v>631</v>
      </c>
      <c r="AJ51" s="279">
        <f>704.7</f>
        <v>704.7</v>
      </c>
      <c r="AK51" s="83">
        <v>662.8</v>
      </c>
      <c r="AL51" s="279">
        <v>622.1</v>
      </c>
      <c r="AM51" s="83">
        <v>548.79999999999995</v>
      </c>
      <c r="AN51" s="279">
        <v>570.70000000000005</v>
      </c>
      <c r="AO51" s="83">
        <v>166.6</v>
      </c>
      <c r="AP51" s="279">
        <v>196.6</v>
      </c>
      <c r="AQ51" s="83">
        <v>181.4</v>
      </c>
      <c r="AR51" s="279">
        <v>124.8</v>
      </c>
    </row>
    <row r="52" spans="1:44" x14ac:dyDescent="0.2">
      <c r="A52" s="287" t="s">
        <v>268</v>
      </c>
      <c r="B52" s="19">
        <v>0</v>
      </c>
      <c r="C52" s="21">
        <v>0</v>
      </c>
      <c r="D52" s="19">
        <v>0</v>
      </c>
      <c r="E52" s="21">
        <v>0</v>
      </c>
      <c r="F52" s="19">
        <v>0</v>
      </c>
      <c r="G52" s="21">
        <v>0</v>
      </c>
      <c r="H52" s="19">
        <v>0</v>
      </c>
      <c r="I52" s="21">
        <v>0</v>
      </c>
      <c r="J52" s="19">
        <v>0</v>
      </c>
      <c r="K52" s="21">
        <v>0</v>
      </c>
      <c r="L52" s="19">
        <v>0</v>
      </c>
      <c r="M52" s="21">
        <v>0</v>
      </c>
      <c r="N52" s="19">
        <v>0</v>
      </c>
      <c r="O52" s="21">
        <v>0</v>
      </c>
      <c r="P52" s="19">
        <v>0</v>
      </c>
      <c r="Q52" s="21">
        <v>0</v>
      </c>
      <c r="R52" s="19">
        <v>0</v>
      </c>
      <c r="S52" s="21">
        <v>0</v>
      </c>
      <c r="T52" s="19">
        <v>0</v>
      </c>
      <c r="U52" s="83">
        <v>0</v>
      </c>
      <c r="V52" s="19">
        <v>0</v>
      </c>
      <c r="W52" s="83">
        <v>0</v>
      </c>
      <c r="X52" s="19">
        <v>0</v>
      </c>
      <c r="Y52" s="83">
        <v>0</v>
      </c>
      <c r="Z52" s="279">
        <v>0</v>
      </c>
      <c r="AA52" s="83">
        <v>0</v>
      </c>
      <c r="AB52" s="279">
        <v>0</v>
      </c>
      <c r="AC52" s="83">
        <v>0</v>
      </c>
      <c r="AD52" s="279">
        <v>0</v>
      </c>
      <c r="AE52" s="83">
        <v>0</v>
      </c>
      <c r="AF52" s="279">
        <v>0</v>
      </c>
      <c r="AG52" s="83">
        <v>0</v>
      </c>
      <c r="AH52" s="279">
        <v>0</v>
      </c>
      <c r="AI52" s="83">
        <v>108.6</v>
      </c>
      <c r="AJ52" s="279">
        <v>417.7</v>
      </c>
      <c r="AK52" s="83">
        <v>439</v>
      </c>
      <c r="AL52" s="279">
        <v>410.7</v>
      </c>
      <c r="AM52" s="83">
        <v>446</v>
      </c>
      <c r="AN52" s="279">
        <v>407.9</v>
      </c>
      <c r="AO52" s="83">
        <v>435.9</v>
      </c>
      <c r="AP52" s="279">
        <v>440.2</v>
      </c>
      <c r="AQ52" s="83">
        <v>432.8</v>
      </c>
      <c r="AR52" s="279">
        <v>417.4</v>
      </c>
    </row>
    <row r="53" spans="1:44" x14ac:dyDescent="0.2">
      <c r="A53" s="7" t="s">
        <v>58</v>
      </c>
      <c r="B53" s="19">
        <v>419.1</v>
      </c>
      <c r="C53" s="21">
        <v>395.1</v>
      </c>
      <c r="D53" s="19">
        <v>393.6</v>
      </c>
      <c r="E53" s="21">
        <v>357.8</v>
      </c>
      <c r="F53" s="19">
        <v>391.3</v>
      </c>
      <c r="G53" s="21">
        <v>300.3</v>
      </c>
      <c r="H53" s="19">
        <v>292.89999999999998</v>
      </c>
      <c r="I53" s="21">
        <v>284.2</v>
      </c>
      <c r="J53" s="19">
        <v>243</v>
      </c>
      <c r="K53" s="21">
        <v>317</v>
      </c>
      <c r="L53" s="19">
        <v>243.4</v>
      </c>
      <c r="M53" s="21">
        <v>308.39999999999998</v>
      </c>
      <c r="N53" s="19">
        <v>307.10000000000002</v>
      </c>
      <c r="O53" s="21">
        <v>143.19999999999999</v>
      </c>
      <c r="P53" s="19">
        <v>115.7</v>
      </c>
      <c r="Q53" s="21">
        <v>134.30000000000001</v>
      </c>
      <c r="R53" s="19">
        <v>94.1</v>
      </c>
      <c r="S53" s="21">
        <v>69.099999999999994</v>
      </c>
      <c r="T53" s="19">
        <v>39.1</v>
      </c>
      <c r="U53" s="83">
        <v>18.7</v>
      </c>
      <c r="V53" s="19">
        <v>13.2</v>
      </c>
      <c r="W53" s="83">
        <v>13.7</v>
      </c>
      <c r="X53" s="19">
        <v>27</v>
      </c>
      <c r="Y53" s="83">
        <v>31.2</v>
      </c>
      <c r="Z53" s="279">
        <v>15.5</v>
      </c>
      <c r="AA53" s="83">
        <v>24.2</v>
      </c>
      <c r="AB53" s="279">
        <v>158.5</v>
      </c>
      <c r="AC53" s="83">
        <v>162.4</v>
      </c>
      <c r="AD53" s="279">
        <v>173.2</v>
      </c>
      <c r="AE53" s="83">
        <v>175.9</v>
      </c>
      <c r="AF53" s="279">
        <v>137.4</v>
      </c>
      <c r="AG53" s="83">
        <v>158.9</v>
      </c>
      <c r="AH53" s="279">
        <v>164.8</v>
      </c>
      <c r="AI53" s="83">
        <v>182.1</v>
      </c>
      <c r="AJ53" s="279">
        <v>181.5</v>
      </c>
      <c r="AK53" s="83">
        <v>167.6</v>
      </c>
      <c r="AL53" s="279">
        <v>152.1</v>
      </c>
      <c r="AM53" s="83">
        <v>258.60000000000002</v>
      </c>
      <c r="AN53" s="279">
        <v>342.2</v>
      </c>
      <c r="AO53" s="83">
        <v>533.9</v>
      </c>
      <c r="AP53" s="279">
        <v>568.6</v>
      </c>
      <c r="AQ53" s="83">
        <v>532.79999999999995</v>
      </c>
      <c r="AR53" s="279">
        <v>487.6</v>
      </c>
    </row>
    <row r="54" spans="1:44" x14ac:dyDescent="0.2">
      <c r="A54" s="7" t="s">
        <v>54</v>
      </c>
      <c r="B54" s="19">
        <v>219.4</v>
      </c>
      <c r="C54" s="21">
        <v>231.2</v>
      </c>
      <c r="D54" s="19">
        <v>246.3</v>
      </c>
      <c r="E54" s="21">
        <v>138.19999999999999</v>
      </c>
      <c r="F54" s="19">
        <v>354.5</v>
      </c>
      <c r="G54" s="21">
        <v>157.5</v>
      </c>
      <c r="H54" s="19">
        <v>170.3</v>
      </c>
      <c r="I54" s="21">
        <v>178.7</v>
      </c>
      <c r="J54" s="19">
        <v>185.6</v>
      </c>
      <c r="K54" s="21">
        <v>168.3</v>
      </c>
      <c r="L54" s="19">
        <v>173.4</v>
      </c>
      <c r="M54" s="21">
        <v>200.1</v>
      </c>
      <c r="N54" s="19">
        <v>210.6</v>
      </c>
      <c r="O54" s="21">
        <v>209.3</v>
      </c>
      <c r="P54" s="19">
        <v>205.6</v>
      </c>
      <c r="Q54" s="21">
        <v>210.2</v>
      </c>
      <c r="R54" s="19">
        <v>203.9</v>
      </c>
      <c r="S54" s="21">
        <v>193.5</v>
      </c>
      <c r="T54" s="19">
        <v>234</v>
      </c>
      <c r="U54" s="83">
        <v>236.7</v>
      </c>
      <c r="V54" s="19">
        <v>243.8</v>
      </c>
      <c r="W54" s="83">
        <v>222</v>
      </c>
      <c r="X54" s="19">
        <v>210.5</v>
      </c>
      <c r="Y54" s="83">
        <v>205.8</v>
      </c>
      <c r="Z54" s="279">
        <v>199.4</v>
      </c>
      <c r="AA54" s="83">
        <v>190.2</v>
      </c>
      <c r="AB54" s="279">
        <v>193.2</v>
      </c>
      <c r="AC54" s="83">
        <v>191.2</v>
      </c>
      <c r="AD54" s="279">
        <v>184.6</v>
      </c>
      <c r="AE54" s="83">
        <v>152.4</v>
      </c>
      <c r="AF54" s="279">
        <v>148.6</v>
      </c>
      <c r="AG54" s="83">
        <v>139.5</v>
      </c>
      <c r="AH54" s="279">
        <v>141.5</v>
      </c>
      <c r="AI54" s="83">
        <v>143.30000000000001</v>
      </c>
      <c r="AJ54" s="279">
        <v>159.69999999999999</v>
      </c>
      <c r="AK54" s="83">
        <v>179</v>
      </c>
      <c r="AL54" s="279">
        <v>187.6</v>
      </c>
      <c r="AM54" s="83">
        <v>185</v>
      </c>
      <c r="AN54" s="279">
        <v>185.2</v>
      </c>
      <c r="AO54" s="83">
        <v>186.1</v>
      </c>
      <c r="AP54" s="279">
        <v>199.2</v>
      </c>
      <c r="AQ54" s="83">
        <v>201.7</v>
      </c>
      <c r="AR54" s="279">
        <v>204.8</v>
      </c>
    </row>
    <row r="55" spans="1:44" x14ac:dyDescent="0.2">
      <c r="A55" s="7" t="s">
        <v>59</v>
      </c>
      <c r="B55" s="19">
        <v>0</v>
      </c>
      <c r="C55" s="21">
        <v>0</v>
      </c>
      <c r="D55" s="19">
        <v>0</v>
      </c>
      <c r="E55" s="21">
        <v>196.4</v>
      </c>
      <c r="F55" s="19">
        <v>0</v>
      </c>
      <c r="G55" s="21">
        <v>261.89999999999998</v>
      </c>
      <c r="H55" s="19">
        <v>221</v>
      </c>
      <c r="I55" s="21">
        <v>189.3</v>
      </c>
      <c r="J55" s="19">
        <v>209.9</v>
      </c>
      <c r="K55" s="21">
        <v>127.3</v>
      </c>
      <c r="L55" s="19">
        <v>150</v>
      </c>
      <c r="M55" s="21">
        <v>204.4</v>
      </c>
      <c r="N55" s="19">
        <v>462.5</v>
      </c>
      <c r="O55" s="21">
        <v>260.60000000000002</v>
      </c>
      <c r="P55" s="19">
        <v>153.80000000000001</v>
      </c>
      <c r="Q55" s="21">
        <v>230.1</v>
      </c>
      <c r="R55" s="19">
        <v>131.30000000000001</v>
      </c>
      <c r="S55" s="21">
        <v>170.7</v>
      </c>
      <c r="T55" s="19">
        <v>408.7</v>
      </c>
      <c r="U55" s="83">
        <v>432</v>
      </c>
      <c r="V55" s="19">
        <v>367.3</v>
      </c>
      <c r="W55" s="83">
        <v>217</v>
      </c>
      <c r="X55" s="19">
        <v>145.69999999999999</v>
      </c>
      <c r="Y55" s="83">
        <v>162.6</v>
      </c>
      <c r="Z55" s="279">
        <v>193.6</v>
      </c>
      <c r="AA55" s="83">
        <v>217.9</v>
      </c>
      <c r="AB55" s="279">
        <v>268.5</v>
      </c>
      <c r="AC55" s="83">
        <v>390.8</v>
      </c>
      <c r="AD55" s="279">
        <v>398</v>
      </c>
      <c r="AE55" s="83">
        <v>281</v>
      </c>
      <c r="AF55" s="279">
        <v>265.8</v>
      </c>
      <c r="AG55" s="83">
        <v>280.89999999999998</v>
      </c>
      <c r="AH55" s="279">
        <v>363.5</v>
      </c>
      <c r="AI55" s="83">
        <v>300.39999999999998</v>
      </c>
      <c r="AJ55" s="279">
        <v>266</v>
      </c>
      <c r="AK55" s="83">
        <v>439.7</v>
      </c>
      <c r="AL55" s="279">
        <v>332.5</v>
      </c>
      <c r="AM55" s="83">
        <v>196.3</v>
      </c>
      <c r="AN55" s="279">
        <v>137</v>
      </c>
      <c r="AO55" s="83">
        <v>48.5</v>
      </c>
      <c r="AP55" s="279">
        <v>39.299999999999997</v>
      </c>
      <c r="AQ55" s="83">
        <v>17.600000000000001</v>
      </c>
      <c r="AR55" s="279">
        <v>26.3</v>
      </c>
    </row>
    <row r="56" spans="1:44" x14ac:dyDescent="0.2">
      <c r="A56" s="287" t="s">
        <v>265</v>
      </c>
      <c r="B56" s="19">
        <v>0</v>
      </c>
      <c r="C56" s="21">
        <v>0</v>
      </c>
      <c r="D56" s="19">
        <v>0</v>
      </c>
      <c r="E56" s="21">
        <v>0</v>
      </c>
      <c r="F56" s="19">
        <v>0</v>
      </c>
      <c r="G56" s="21">
        <v>0</v>
      </c>
      <c r="H56" s="19">
        <v>0</v>
      </c>
      <c r="I56" s="21">
        <v>0</v>
      </c>
      <c r="J56" s="19">
        <v>0</v>
      </c>
      <c r="K56" s="21">
        <v>0</v>
      </c>
      <c r="L56" s="19">
        <v>0</v>
      </c>
      <c r="M56" s="21">
        <v>0</v>
      </c>
      <c r="N56" s="19">
        <v>0</v>
      </c>
      <c r="O56" s="21">
        <v>0</v>
      </c>
      <c r="P56" s="19">
        <v>0</v>
      </c>
      <c r="Q56" s="21">
        <v>0</v>
      </c>
      <c r="R56" s="19">
        <v>0</v>
      </c>
      <c r="S56" s="21">
        <v>0</v>
      </c>
      <c r="T56" s="19">
        <v>0</v>
      </c>
      <c r="U56" s="83">
        <v>0</v>
      </c>
      <c r="V56" s="19">
        <v>0</v>
      </c>
      <c r="W56" s="83">
        <v>0</v>
      </c>
      <c r="X56" s="19">
        <v>0</v>
      </c>
      <c r="Y56" s="83">
        <v>0</v>
      </c>
      <c r="Z56" s="279">
        <v>0</v>
      </c>
      <c r="AA56" s="83">
        <v>0</v>
      </c>
      <c r="AB56" s="279">
        <v>0</v>
      </c>
      <c r="AC56" s="83">
        <v>0</v>
      </c>
      <c r="AD56" s="279">
        <v>0</v>
      </c>
      <c r="AE56" s="83">
        <v>0</v>
      </c>
      <c r="AF56" s="279">
        <v>0</v>
      </c>
      <c r="AG56" s="83">
        <v>1.2</v>
      </c>
      <c r="AH56" s="279">
        <v>8.1</v>
      </c>
      <c r="AI56" s="83">
        <f>10.5</f>
        <v>10.5</v>
      </c>
      <c r="AJ56" s="279">
        <v>7.5</v>
      </c>
      <c r="AK56" s="83">
        <v>7.2</v>
      </c>
      <c r="AL56" s="279">
        <v>6.2</v>
      </c>
      <c r="AM56" s="83">
        <v>6.2</v>
      </c>
      <c r="AN56" s="279">
        <v>7.4</v>
      </c>
      <c r="AO56" s="83">
        <v>8.3000000000000007</v>
      </c>
      <c r="AP56" s="279">
        <v>8.1</v>
      </c>
      <c r="AQ56" s="83">
        <v>8.1999999999999993</v>
      </c>
      <c r="AR56" s="279">
        <v>7.6</v>
      </c>
    </row>
    <row r="57" spans="1:44" x14ac:dyDescent="0.2">
      <c r="A57" s="7" t="s">
        <v>55</v>
      </c>
      <c r="B57" s="19">
        <v>0</v>
      </c>
      <c r="C57" s="21">
        <v>0</v>
      </c>
      <c r="D57" s="19">
        <v>0</v>
      </c>
      <c r="E57" s="21">
        <v>0</v>
      </c>
      <c r="F57" s="19">
        <v>0</v>
      </c>
      <c r="G57" s="21">
        <v>0</v>
      </c>
      <c r="H57" s="19">
        <v>0</v>
      </c>
      <c r="I57" s="21">
        <v>0</v>
      </c>
      <c r="J57" s="19">
        <v>0</v>
      </c>
      <c r="K57" s="21">
        <v>0</v>
      </c>
      <c r="L57" s="19">
        <v>0</v>
      </c>
      <c r="M57" s="21">
        <v>0</v>
      </c>
      <c r="N57" s="19">
        <v>0</v>
      </c>
      <c r="O57" s="21">
        <v>0</v>
      </c>
      <c r="P57" s="19">
        <v>1.6</v>
      </c>
      <c r="Q57" s="21">
        <v>4.5</v>
      </c>
      <c r="R57" s="19">
        <v>4.4000000000000004</v>
      </c>
      <c r="S57" s="21">
        <v>4.3</v>
      </c>
      <c r="T57" s="19">
        <v>4.2</v>
      </c>
      <c r="U57" s="83">
        <v>4.0999999999999996</v>
      </c>
      <c r="V57" s="19">
        <v>87</v>
      </c>
      <c r="W57" s="83">
        <v>86.7</v>
      </c>
      <c r="X57" s="19">
        <v>86.6</v>
      </c>
      <c r="Y57" s="83">
        <v>3.4</v>
      </c>
      <c r="Z57" s="279">
        <v>3.3</v>
      </c>
      <c r="AA57" s="83">
        <v>3.2</v>
      </c>
      <c r="AB57" s="279">
        <v>3.1</v>
      </c>
      <c r="AC57" s="83">
        <v>2.9</v>
      </c>
      <c r="AD57" s="279">
        <v>2.7</v>
      </c>
      <c r="AE57" s="83">
        <v>2.5</v>
      </c>
      <c r="AF57" s="279">
        <v>2.5</v>
      </c>
      <c r="AG57" s="83">
        <v>2.4</v>
      </c>
      <c r="AH57" s="279">
        <f>10.1-8.1</f>
        <v>2</v>
      </c>
      <c r="AI57" s="83">
        <f>3.6</f>
        <v>3.6</v>
      </c>
      <c r="AJ57" s="279">
        <v>3.3</v>
      </c>
      <c r="AK57" s="83">
        <v>3.1</v>
      </c>
      <c r="AL57" s="279">
        <v>2.7</v>
      </c>
      <c r="AM57" s="83">
        <v>3.9</v>
      </c>
      <c r="AN57" s="279">
        <v>3.4</v>
      </c>
      <c r="AO57" s="83">
        <v>3</v>
      </c>
      <c r="AP57" s="279">
        <v>2.5</v>
      </c>
      <c r="AQ57" s="83">
        <v>2.2000000000000002</v>
      </c>
      <c r="AR57" s="279">
        <v>1.8</v>
      </c>
    </row>
    <row r="58" spans="1:44" ht="12" customHeight="1" x14ac:dyDescent="0.2">
      <c r="A58" s="7" t="s">
        <v>36</v>
      </c>
      <c r="B58" s="19">
        <v>0</v>
      </c>
      <c r="C58" s="21">
        <v>0</v>
      </c>
      <c r="D58" s="19">
        <v>0</v>
      </c>
      <c r="E58" s="21">
        <v>0</v>
      </c>
      <c r="F58" s="19">
        <v>0</v>
      </c>
      <c r="G58" s="21">
        <v>0</v>
      </c>
      <c r="H58" s="19">
        <v>0</v>
      </c>
      <c r="I58" s="21">
        <v>1.2</v>
      </c>
      <c r="J58" s="19">
        <v>2.8</v>
      </c>
      <c r="K58" s="21">
        <v>2.1</v>
      </c>
      <c r="L58" s="19">
        <v>0.7</v>
      </c>
      <c r="M58" s="21">
        <v>0</v>
      </c>
      <c r="N58" s="19">
        <v>0</v>
      </c>
      <c r="O58" s="21">
        <v>0</v>
      </c>
      <c r="P58" s="19">
        <v>0</v>
      </c>
      <c r="Q58" s="21">
        <v>0</v>
      </c>
      <c r="R58" s="19">
        <v>0</v>
      </c>
      <c r="S58" s="21">
        <v>0</v>
      </c>
      <c r="T58" s="19">
        <v>0</v>
      </c>
      <c r="U58" s="83">
        <v>0</v>
      </c>
      <c r="V58" s="19"/>
      <c r="W58" s="83">
        <v>0</v>
      </c>
      <c r="X58" s="19"/>
      <c r="Y58" s="83">
        <v>0</v>
      </c>
      <c r="Z58" s="279">
        <v>0</v>
      </c>
      <c r="AA58" s="83">
        <v>0</v>
      </c>
      <c r="AB58" s="279">
        <v>0</v>
      </c>
      <c r="AC58" s="83">
        <v>0</v>
      </c>
      <c r="AD58" s="279">
        <v>0</v>
      </c>
      <c r="AE58" s="83">
        <v>0</v>
      </c>
      <c r="AF58" s="279">
        <v>0</v>
      </c>
      <c r="AG58" s="83">
        <v>0</v>
      </c>
      <c r="AH58" s="279">
        <v>0</v>
      </c>
      <c r="AI58" s="83">
        <v>0</v>
      </c>
      <c r="AJ58" s="279">
        <v>0</v>
      </c>
      <c r="AK58" s="83">
        <v>22.1</v>
      </c>
      <c r="AL58" s="279">
        <v>15.4</v>
      </c>
      <c r="AM58" s="83">
        <v>12.8</v>
      </c>
      <c r="AN58" s="279">
        <v>10.9</v>
      </c>
      <c r="AO58" s="83">
        <v>0</v>
      </c>
      <c r="AP58" s="279">
        <v>0</v>
      </c>
      <c r="AQ58" s="83">
        <v>22.3</v>
      </c>
      <c r="AR58" s="279">
        <v>19.899999999999999</v>
      </c>
    </row>
    <row r="59" spans="1:44" x14ac:dyDescent="0.2">
      <c r="A59" s="9" t="s">
        <v>60</v>
      </c>
      <c r="B59" s="20">
        <v>833.19999999999993</v>
      </c>
      <c r="C59" s="67">
        <v>692.7</v>
      </c>
      <c r="D59" s="20">
        <v>862.7</v>
      </c>
      <c r="E59" s="67">
        <v>869.1</v>
      </c>
      <c r="F59" s="20">
        <v>1195.3</v>
      </c>
      <c r="G59" s="67">
        <v>1344.9</v>
      </c>
      <c r="H59" s="20">
        <v>1581.8999999999999</v>
      </c>
      <c r="I59" s="67">
        <v>1915.7</v>
      </c>
      <c r="J59" s="20">
        <v>1827.2</v>
      </c>
      <c r="K59" s="67">
        <v>1521.7999999999997</v>
      </c>
      <c r="L59" s="20">
        <v>1117</v>
      </c>
      <c r="M59" s="67">
        <v>1404.1</v>
      </c>
      <c r="N59" s="20">
        <v>2837.6</v>
      </c>
      <c r="O59" s="67">
        <v>1521.1999999999998</v>
      </c>
      <c r="P59" s="20">
        <v>1320.6</v>
      </c>
      <c r="Q59" s="67">
        <v>1440.6</v>
      </c>
      <c r="R59" s="20">
        <v>1209.0000000000002</v>
      </c>
      <c r="S59" s="67">
        <v>1518.7</v>
      </c>
      <c r="T59" s="20">
        <v>1555.8000000000002</v>
      </c>
      <c r="U59" s="84">
        <v>1152.5</v>
      </c>
      <c r="V59" s="20">
        <v>948.5</v>
      </c>
      <c r="W59" s="84">
        <v>1201.7</v>
      </c>
      <c r="X59" s="20">
        <v>1220.8999999999999</v>
      </c>
      <c r="Y59" s="84">
        <v>1132.5</v>
      </c>
      <c r="Z59" s="280">
        <v>1147.3</v>
      </c>
      <c r="AA59" s="84">
        <v>1133.1000000000001</v>
      </c>
      <c r="AB59" s="280">
        <v>1594</v>
      </c>
      <c r="AC59" s="84">
        <v>1879.3000000000002</v>
      </c>
      <c r="AD59" s="280">
        <v>1852.3</v>
      </c>
      <c r="AE59" s="84">
        <v>1588.7</v>
      </c>
      <c r="AF59" s="280">
        <v>1610.1</v>
      </c>
      <c r="AG59" s="84">
        <v>1435.2</v>
      </c>
      <c r="AH59" s="280">
        <v>1474</v>
      </c>
      <c r="AI59" s="84">
        <v>1457.8</v>
      </c>
      <c r="AJ59" s="280">
        <v>1800.8</v>
      </c>
      <c r="AK59" s="84">
        <v>1979.7</v>
      </c>
      <c r="AL59" s="280">
        <v>1787.9</v>
      </c>
      <c r="AM59" s="84">
        <v>1707.6</v>
      </c>
      <c r="AN59" s="280">
        <v>1708.1</v>
      </c>
      <c r="AO59" s="84">
        <v>1419.3</v>
      </c>
      <c r="AP59" s="280">
        <v>1488.4</v>
      </c>
      <c r="AQ59" s="84">
        <v>1430</v>
      </c>
      <c r="AR59" s="280">
        <v>1318.7</v>
      </c>
    </row>
    <row r="60" spans="1:44" x14ac:dyDescent="0.2">
      <c r="A60" s="215" t="s">
        <v>61</v>
      </c>
      <c r="B60" s="20">
        <v>1755.6</v>
      </c>
      <c r="C60" s="67">
        <v>1662</v>
      </c>
      <c r="D60" s="20">
        <v>1765.6</v>
      </c>
      <c r="E60" s="67">
        <v>2701.9</v>
      </c>
      <c r="F60" s="20">
        <v>2481.6</v>
      </c>
      <c r="G60" s="67">
        <v>3125.3</v>
      </c>
      <c r="H60" s="20">
        <v>3644.2</v>
      </c>
      <c r="I60" s="67">
        <v>4175.7000000000007</v>
      </c>
      <c r="J60" s="20">
        <v>4064.8999999999996</v>
      </c>
      <c r="K60" s="67">
        <v>3641.2</v>
      </c>
      <c r="L60" s="20">
        <v>3764.1</v>
      </c>
      <c r="M60" s="67">
        <v>4524.3999999999996</v>
      </c>
      <c r="N60" s="20">
        <v>5358.2999999999993</v>
      </c>
      <c r="O60" s="67">
        <v>3201.2999999999997</v>
      </c>
      <c r="P60" s="20">
        <v>2790.2</v>
      </c>
      <c r="Q60" s="67">
        <v>3241.8999999999996</v>
      </c>
      <c r="R60" s="20">
        <v>2900.9000000000005</v>
      </c>
      <c r="S60" s="67">
        <v>3396.8999999999996</v>
      </c>
      <c r="T60" s="20">
        <v>3324.2</v>
      </c>
      <c r="U60" s="84">
        <v>2954.7</v>
      </c>
      <c r="V60" s="20">
        <v>2883.2</v>
      </c>
      <c r="W60" s="84">
        <v>2870.5</v>
      </c>
      <c r="X60" s="20">
        <v>2874.0999999999995</v>
      </c>
      <c r="Y60" s="84">
        <v>3062.2</v>
      </c>
      <c r="Z60" s="280">
        <v>3048.8999999999996</v>
      </c>
      <c r="AA60" s="84">
        <v>3138.3999999999996</v>
      </c>
      <c r="AB60" s="280">
        <v>4247</v>
      </c>
      <c r="AC60" s="84">
        <v>4163.3</v>
      </c>
      <c r="AD60" s="280">
        <v>3967.0999999999995</v>
      </c>
      <c r="AE60" s="84">
        <v>4036.7000000000007</v>
      </c>
      <c r="AF60" s="280">
        <v>3771.5</v>
      </c>
      <c r="AG60" s="84">
        <v>4043.4</v>
      </c>
      <c r="AH60" s="280">
        <v>3952.1</v>
      </c>
      <c r="AI60" s="84">
        <v>4354.8</v>
      </c>
      <c r="AJ60" s="280">
        <v>4268.2</v>
      </c>
      <c r="AK60" s="84">
        <v>4520.7</v>
      </c>
      <c r="AL60" s="280">
        <v>4212.8999999999996</v>
      </c>
      <c r="AM60" s="84">
        <v>4988.6000000000004</v>
      </c>
      <c r="AN60" s="280">
        <v>5235.3999999999996</v>
      </c>
      <c r="AO60" s="84">
        <v>6162.4</v>
      </c>
      <c r="AP60" s="280">
        <v>4991.2</v>
      </c>
      <c r="AQ60" s="84">
        <v>4904.3999999999996</v>
      </c>
      <c r="AR60" s="280">
        <v>4209.3999999999996</v>
      </c>
    </row>
    <row r="61" spans="1:44" x14ac:dyDescent="0.2">
      <c r="A61" s="215" t="s">
        <v>62</v>
      </c>
      <c r="B61" s="20">
        <v>3094.2000000000003</v>
      </c>
      <c r="C61" s="67">
        <v>3091.1000000000004</v>
      </c>
      <c r="D61" s="20">
        <v>2887.5000000000005</v>
      </c>
      <c r="E61" s="67">
        <v>3072.7999999999997</v>
      </c>
      <c r="F61" s="20">
        <v>3369.4</v>
      </c>
      <c r="G61" s="67">
        <v>3260.4000000000005</v>
      </c>
      <c r="H61" s="20">
        <v>3278.7</v>
      </c>
      <c r="I61" s="67">
        <v>3084.8999999999996</v>
      </c>
      <c r="J61" s="20">
        <v>3488.3999999999996</v>
      </c>
      <c r="K61" s="67">
        <v>3865</v>
      </c>
      <c r="L61" s="20">
        <v>3654.4999999999986</v>
      </c>
      <c r="M61" s="67">
        <v>3941.8000000000011</v>
      </c>
      <c r="N61" s="20">
        <v>4723.1000000000004</v>
      </c>
      <c r="O61" s="67">
        <v>5663.3000000000029</v>
      </c>
      <c r="P61" s="20">
        <v>5607.3999999999987</v>
      </c>
      <c r="Q61" s="67">
        <v>5755.7000000000007</v>
      </c>
      <c r="R61" s="20">
        <v>5507.0999999999995</v>
      </c>
      <c r="S61" s="67">
        <v>4396.1000000000004</v>
      </c>
      <c r="T61" s="20">
        <v>4276.7</v>
      </c>
      <c r="U61" s="84">
        <v>3778.8</v>
      </c>
      <c r="V61" s="20">
        <v>3729.5000000000009</v>
      </c>
      <c r="W61" s="84">
        <v>4460.3000000000011</v>
      </c>
      <c r="X61" s="20">
        <v>4602.3</v>
      </c>
      <c r="Y61" s="84">
        <v>4456.7</v>
      </c>
      <c r="Z61" s="280">
        <v>4682.3000000000011</v>
      </c>
      <c r="AA61" s="84">
        <v>4739.1000000000004</v>
      </c>
      <c r="AB61" s="280">
        <v>4965.4000000000015</v>
      </c>
      <c r="AC61" s="84">
        <v>4985.3</v>
      </c>
      <c r="AD61" s="280">
        <v>5422.800000000002</v>
      </c>
      <c r="AE61" s="84">
        <v>5538.7000000000007</v>
      </c>
      <c r="AF61" s="280">
        <v>5817.3</v>
      </c>
      <c r="AG61" s="84">
        <v>6887.6</v>
      </c>
      <c r="AH61" s="280">
        <v>7244.4</v>
      </c>
      <c r="AI61" s="84">
        <v>7341.5</v>
      </c>
      <c r="AJ61" s="280">
        <v>7281.7</v>
      </c>
      <c r="AK61" s="84">
        <v>7039.6</v>
      </c>
      <c r="AL61" s="280">
        <v>7112.4</v>
      </c>
      <c r="AM61" s="84">
        <v>8160.4</v>
      </c>
      <c r="AN61" s="280">
        <v>9561.9</v>
      </c>
      <c r="AO61" s="84">
        <v>10448.1</v>
      </c>
      <c r="AP61" s="280">
        <v>10926.9</v>
      </c>
      <c r="AQ61" s="84">
        <v>11030.7</v>
      </c>
      <c r="AR61" s="280">
        <v>11061.4</v>
      </c>
    </row>
    <row r="62" spans="1:44" x14ac:dyDescent="0.2">
      <c r="B62" s="21"/>
      <c r="C62" s="21"/>
      <c r="D62" s="21"/>
      <c r="E62" s="21"/>
      <c r="F62" s="21"/>
      <c r="G62" s="21"/>
      <c r="H62" s="21"/>
      <c r="I62" s="21"/>
      <c r="J62" s="21"/>
      <c r="K62" s="21"/>
      <c r="L62" s="21"/>
      <c r="M62" s="21"/>
      <c r="N62" s="21"/>
      <c r="O62" s="21"/>
      <c r="P62" s="21"/>
      <c r="Q62" s="21"/>
      <c r="R62" s="21"/>
      <c r="S62" s="21"/>
      <c r="T62" s="21"/>
      <c r="U62" s="83"/>
      <c r="V62" s="21"/>
      <c r="W62" s="83"/>
      <c r="X62" s="21"/>
      <c r="Y62" s="83"/>
      <c r="Z62" s="279"/>
      <c r="AA62" s="83"/>
      <c r="AB62" s="279"/>
      <c r="AC62" s="83"/>
      <c r="AD62" s="279"/>
      <c r="AE62" s="83"/>
      <c r="AF62" s="279"/>
      <c r="AG62" s="83"/>
      <c r="AH62" s="279"/>
      <c r="AI62" s="83"/>
      <c r="AJ62" s="279"/>
      <c r="AK62" s="83"/>
      <c r="AL62" s="279"/>
      <c r="AM62" s="83"/>
      <c r="AN62" s="279"/>
      <c r="AO62" s="83"/>
      <c r="AP62" s="279"/>
      <c r="AQ62" s="83"/>
      <c r="AR62" s="279"/>
    </row>
    <row r="63" spans="1:44" x14ac:dyDescent="0.2">
      <c r="A63" s="9" t="s">
        <v>63</v>
      </c>
      <c r="B63" s="19"/>
      <c r="C63" s="21"/>
      <c r="D63" s="19"/>
      <c r="E63" s="21"/>
      <c r="F63" s="19"/>
      <c r="G63" s="21"/>
      <c r="H63" s="19"/>
      <c r="I63" s="21"/>
      <c r="J63" s="19"/>
      <c r="K63" s="21"/>
      <c r="L63" s="19"/>
      <c r="M63" s="21"/>
      <c r="N63" s="19"/>
      <c r="O63" s="21"/>
      <c r="P63" s="19"/>
      <c r="Q63" s="21"/>
      <c r="R63" s="19"/>
      <c r="S63" s="21"/>
      <c r="T63" s="19"/>
      <c r="U63" s="83"/>
      <c r="V63" s="19"/>
      <c r="W63" s="83"/>
      <c r="X63" s="19"/>
      <c r="Y63" s="83"/>
      <c r="Z63" s="279"/>
      <c r="AA63" s="83"/>
      <c r="AB63" s="279"/>
      <c r="AC63" s="83"/>
      <c r="AD63" s="279"/>
      <c r="AE63" s="83"/>
      <c r="AF63" s="279"/>
      <c r="AG63" s="83"/>
      <c r="AH63" s="279"/>
      <c r="AI63" s="83"/>
      <c r="AJ63" s="279"/>
      <c r="AK63" s="83"/>
      <c r="AL63" s="279"/>
      <c r="AM63" s="83"/>
      <c r="AN63" s="279"/>
      <c r="AO63" s="83"/>
      <c r="AP63" s="279"/>
      <c r="AQ63" s="83"/>
      <c r="AR63" s="279"/>
    </row>
    <row r="64" spans="1:44" x14ac:dyDescent="0.2">
      <c r="A64" s="7" t="s">
        <v>64</v>
      </c>
      <c r="B64" s="19">
        <v>2209.4</v>
      </c>
      <c r="C64" s="21">
        <v>2182.1</v>
      </c>
      <c r="D64" s="19">
        <v>1952.5</v>
      </c>
      <c r="E64" s="21">
        <v>1914.9</v>
      </c>
      <c r="F64" s="19">
        <v>1876</v>
      </c>
      <c r="G64" s="21">
        <v>1747.5</v>
      </c>
      <c r="H64" s="19">
        <v>1674.1</v>
      </c>
      <c r="I64" s="21">
        <v>1653.9</v>
      </c>
      <c r="J64" s="19">
        <v>1830.2</v>
      </c>
      <c r="K64" s="21">
        <v>1896</v>
      </c>
      <c r="L64" s="19">
        <v>1978.5</v>
      </c>
      <c r="M64" s="21">
        <v>2151.1999999999998</v>
      </c>
      <c r="N64" s="19">
        <v>2533</v>
      </c>
      <c r="O64" s="21">
        <v>4032.6</v>
      </c>
      <c r="P64" s="19">
        <v>4032.7</v>
      </c>
      <c r="Q64" s="21">
        <v>4032.4</v>
      </c>
      <c r="R64" s="19">
        <v>4074</v>
      </c>
      <c r="S64" s="21">
        <v>4073.8</v>
      </c>
      <c r="T64" s="19">
        <v>4651.3999999999996</v>
      </c>
      <c r="U64" s="83">
        <v>4650.1000000000004</v>
      </c>
      <c r="V64" s="19">
        <v>4650.1000000000004</v>
      </c>
      <c r="W64" s="83">
        <v>4650.1000000000004</v>
      </c>
      <c r="X64" s="19">
        <v>4651.4000000000005</v>
      </c>
      <c r="Y64" s="83">
        <v>4659.3999999999996</v>
      </c>
      <c r="Z64" s="279">
        <v>4667.3</v>
      </c>
      <c r="AA64" s="83">
        <v>4673.8</v>
      </c>
      <c r="AB64" s="279">
        <v>4687</v>
      </c>
      <c r="AC64" s="83">
        <v>4688.1000000000004</v>
      </c>
      <c r="AD64" s="279">
        <v>4701.2</v>
      </c>
      <c r="AE64" s="83">
        <v>4554.3999999999996</v>
      </c>
      <c r="AF64" s="279">
        <v>4434.8</v>
      </c>
      <c r="AG64" s="83">
        <v>4311.2</v>
      </c>
      <c r="AH64" s="279">
        <v>4051.7</v>
      </c>
      <c r="AI64" s="83">
        <v>3832.8</v>
      </c>
      <c r="AJ64" s="279">
        <v>3669.6</v>
      </c>
      <c r="AK64" s="83">
        <v>3634.7</v>
      </c>
      <c r="AL64" s="279">
        <v>3649.3</v>
      </c>
      <c r="AM64" s="83">
        <v>3649.9</v>
      </c>
      <c r="AN64" s="279">
        <v>3352.2</v>
      </c>
      <c r="AO64" s="83">
        <v>2958</v>
      </c>
      <c r="AP64" s="279">
        <v>2849.4</v>
      </c>
      <c r="AQ64" s="83">
        <v>2673</v>
      </c>
      <c r="AR64" s="279">
        <v>2505</v>
      </c>
    </row>
    <row r="65" spans="1:44" x14ac:dyDescent="0.2">
      <c r="A65" s="7" t="s">
        <v>65</v>
      </c>
      <c r="B65" s="19">
        <v>207.9</v>
      </c>
      <c r="C65" s="21">
        <v>-91.2</v>
      </c>
      <c r="D65" s="19">
        <v>-136.4</v>
      </c>
      <c r="E65" s="21">
        <v>2.5</v>
      </c>
      <c r="F65" s="19">
        <v>-129.1</v>
      </c>
      <c r="G65" s="21">
        <v>-65.3</v>
      </c>
      <c r="H65" s="19">
        <v>-7.2</v>
      </c>
      <c r="I65" s="21">
        <v>-87</v>
      </c>
      <c r="J65" s="19">
        <v>-71.900000000000006</v>
      </c>
      <c r="K65" s="21">
        <v>7</v>
      </c>
      <c r="L65" s="19">
        <v>-142.4</v>
      </c>
      <c r="M65" s="21">
        <v>-281.60000000000002</v>
      </c>
      <c r="N65" s="19">
        <v>21.6</v>
      </c>
      <c r="O65" s="21">
        <v>-104.8</v>
      </c>
      <c r="P65" s="19">
        <v>-178.5</v>
      </c>
      <c r="Q65" s="21">
        <v>-118.4</v>
      </c>
      <c r="R65" s="19">
        <v>-301.10000000000002</v>
      </c>
      <c r="S65" s="21">
        <v>-324.8</v>
      </c>
      <c r="T65" s="19">
        <v>-303.60000000000002</v>
      </c>
      <c r="U65" s="83">
        <v>-267</v>
      </c>
      <c r="V65" s="19">
        <v>-310.39999999999998</v>
      </c>
      <c r="W65" s="83">
        <v>37.5</v>
      </c>
      <c r="X65" s="19">
        <v>113.7</v>
      </c>
      <c r="Y65" s="83">
        <v>73.8</v>
      </c>
      <c r="Z65" s="279">
        <v>201.7</v>
      </c>
      <c r="AA65" s="83">
        <v>225.1</v>
      </c>
      <c r="AB65" s="279">
        <v>267.3</v>
      </c>
      <c r="AC65" s="83">
        <v>224.9</v>
      </c>
      <c r="AD65" s="279">
        <v>268.89999999999998</v>
      </c>
      <c r="AE65" s="83">
        <v>174.7</v>
      </c>
      <c r="AF65" s="279">
        <v>145.69999999999999</v>
      </c>
      <c r="AG65" s="83">
        <v>272.8</v>
      </c>
      <c r="AH65" s="279">
        <v>355.2</v>
      </c>
      <c r="AI65" s="83">
        <v>369</v>
      </c>
      <c r="AJ65" s="279">
        <v>346.6</v>
      </c>
      <c r="AK65" s="83">
        <v>354.6</v>
      </c>
      <c r="AL65" s="279">
        <v>51.1</v>
      </c>
      <c r="AM65" s="83">
        <v>156.9</v>
      </c>
      <c r="AN65" s="279">
        <v>310.3</v>
      </c>
      <c r="AO65" s="83">
        <v>516.9</v>
      </c>
      <c r="AP65" s="279">
        <v>604.70000000000005</v>
      </c>
      <c r="AQ65" s="83">
        <v>693.5</v>
      </c>
      <c r="AR65" s="279">
        <v>517.1</v>
      </c>
    </row>
    <row r="66" spans="1:44" x14ac:dyDescent="0.2">
      <c r="A66" s="7" t="s">
        <v>66</v>
      </c>
      <c r="B66" s="19">
        <v>630.79999999999995</v>
      </c>
      <c r="C66" s="21">
        <v>961.4</v>
      </c>
      <c r="D66" s="19">
        <v>1033.7</v>
      </c>
      <c r="E66" s="21">
        <v>1102.0999999999999</v>
      </c>
      <c r="F66" s="19">
        <v>1578.1</v>
      </c>
      <c r="G66" s="21">
        <v>1535</v>
      </c>
      <c r="H66" s="19">
        <v>1570.2</v>
      </c>
      <c r="I66" s="21">
        <v>1467.1</v>
      </c>
      <c r="J66" s="19">
        <v>1668.8</v>
      </c>
      <c r="K66" s="21">
        <v>1894.7</v>
      </c>
      <c r="L66" s="19">
        <v>1748.1</v>
      </c>
      <c r="M66" s="21">
        <v>1997.5</v>
      </c>
      <c r="N66" s="19">
        <v>2070.1999999999998</v>
      </c>
      <c r="O66" s="21">
        <v>1651.7</v>
      </c>
      <c r="P66" s="19">
        <v>1669.2</v>
      </c>
      <c r="Q66" s="21">
        <v>1747.3</v>
      </c>
      <c r="R66" s="19">
        <v>1645.9</v>
      </c>
      <c r="S66" s="21">
        <v>559.79999999999995</v>
      </c>
      <c r="T66" s="19">
        <v>-165.1</v>
      </c>
      <c r="U66" s="83">
        <v>-703.8</v>
      </c>
      <c r="V66" s="19">
        <v>-682.6</v>
      </c>
      <c r="W66" s="83">
        <v>-634.70000000000005</v>
      </c>
      <c r="X66" s="19">
        <v>-572.79999999999995</v>
      </c>
      <c r="Y66" s="83">
        <v>-671.7</v>
      </c>
      <c r="Z66" s="279">
        <v>-624.29999999999995</v>
      </c>
      <c r="AA66" s="83">
        <v>-623.29999999999995</v>
      </c>
      <c r="AB66" s="279">
        <v>-464.7</v>
      </c>
      <c r="AC66" s="83">
        <v>-415.8</v>
      </c>
      <c r="AD66" s="279">
        <v>-71.099999999999994</v>
      </c>
      <c r="AE66" s="83">
        <v>341.3</v>
      </c>
      <c r="AF66" s="279">
        <v>755.1</v>
      </c>
      <c r="AG66" s="83">
        <v>1809.8</v>
      </c>
      <c r="AH66" s="279">
        <v>2325.1</v>
      </c>
      <c r="AI66" s="83">
        <v>2662.3</v>
      </c>
      <c r="AJ66" s="279">
        <v>2789</v>
      </c>
      <c r="AK66" s="83">
        <v>2553.8000000000002</v>
      </c>
      <c r="AL66" s="279">
        <v>2920.2</v>
      </c>
      <c r="AM66" s="83">
        <v>3822.8</v>
      </c>
      <c r="AN66" s="279">
        <v>5252.7</v>
      </c>
      <c r="AO66" s="83">
        <v>6307.6</v>
      </c>
      <c r="AP66" s="279">
        <v>6796.8</v>
      </c>
      <c r="AQ66" s="83">
        <v>7100.9</v>
      </c>
      <c r="AR66" s="279">
        <v>7420</v>
      </c>
    </row>
    <row r="67" spans="1:44" s="6" customFormat="1" x14ac:dyDescent="0.2">
      <c r="A67" s="9" t="s">
        <v>67</v>
      </c>
      <c r="B67" s="20">
        <v>3048.1000000000004</v>
      </c>
      <c r="C67" s="67">
        <v>3052.3</v>
      </c>
      <c r="D67" s="20">
        <v>2849.8000000000006</v>
      </c>
      <c r="E67" s="67">
        <v>3019.5</v>
      </c>
      <c r="F67" s="20">
        <v>3325</v>
      </c>
      <c r="G67" s="67">
        <v>3217.2</v>
      </c>
      <c r="H67" s="20">
        <v>3237.1</v>
      </c>
      <c r="I67" s="67">
        <v>3034</v>
      </c>
      <c r="J67" s="20">
        <v>3427.0999999999995</v>
      </c>
      <c r="K67" s="67">
        <v>3797.7</v>
      </c>
      <c r="L67" s="20">
        <v>3584.1999999999985</v>
      </c>
      <c r="M67" s="67">
        <v>3867.1</v>
      </c>
      <c r="N67" s="20">
        <v>4624.8</v>
      </c>
      <c r="O67" s="67">
        <v>5579.5</v>
      </c>
      <c r="P67" s="20">
        <v>5523.3999999999987</v>
      </c>
      <c r="Q67" s="67">
        <v>5661.3</v>
      </c>
      <c r="R67" s="20">
        <v>5418.7999999999993</v>
      </c>
      <c r="S67" s="67">
        <v>4308.8</v>
      </c>
      <c r="T67" s="20">
        <v>4182.7</v>
      </c>
      <c r="U67" s="84">
        <v>3679.3</v>
      </c>
      <c r="V67" s="20">
        <v>3657.1000000000008</v>
      </c>
      <c r="W67" s="84">
        <v>4052.9000000000005</v>
      </c>
      <c r="X67" s="20">
        <v>4192.3</v>
      </c>
      <c r="Y67" s="84">
        <v>4061.5</v>
      </c>
      <c r="Z67" s="280">
        <v>4244.7</v>
      </c>
      <c r="AA67" s="84">
        <v>4275.6000000000004</v>
      </c>
      <c r="AB67" s="280">
        <v>4489.6000000000004</v>
      </c>
      <c r="AC67" s="84">
        <v>4497.2</v>
      </c>
      <c r="AD67" s="280">
        <v>4898.9999999999991</v>
      </c>
      <c r="AE67" s="84">
        <v>5070.3999999999996</v>
      </c>
      <c r="AF67" s="280">
        <v>5342.6</v>
      </c>
      <c r="AG67" s="84">
        <v>6393.8</v>
      </c>
      <c r="AH67" s="280">
        <v>6732</v>
      </c>
      <c r="AI67" s="84">
        <v>6864.1</v>
      </c>
      <c r="AJ67" s="280">
        <v>6805.2</v>
      </c>
      <c r="AK67" s="84">
        <v>6543.1</v>
      </c>
      <c r="AL67" s="280">
        <v>6620.6</v>
      </c>
      <c r="AM67" s="84">
        <v>7629.6</v>
      </c>
      <c r="AN67" s="280">
        <v>8915.2000000000007</v>
      </c>
      <c r="AO67" s="84">
        <v>9782.5</v>
      </c>
      <c r="AP67" s="280">
        <v>10250.9</v>
      </c>
      <c r="AQ67" s="84">
        <v>10467.4</v>
      </c>
      <c r="AR67" s="280">
        <v>10442.1</v>
      </c>
    </row>
    <row r="68" spans="1:44" x14ac:dyDescent="0.2">
      <c r="A68" s="7" t="s">
        <v>68</v>
      </c>
      <c r="B68" s="19">
        <v>46.1</v>
      </c>
      <c r="C68" s="21">
        <v>38.799999999999997</v>
      </c>
      <c r="D68" s="19">
        <v>37.700000000000003</v>
      </c>
      <c r="E68" s="21">
        <v>53.3</v>
      </c>
      <c r="F68" s="19">
        <v>44.4</v>
      </c>
      <c r="G68" s="21">
        <v>43.2</v>
      </c>
      <c r="H68" s="19">
        <v>41.6</v>
      </c>
      <c r="I68" s="21">
        <v>50.9</v>
      </c>
      <c r="J68" s="19">
        <v>61.3</v>
      </c>
      <c r="K68" s="21">
        <v>67.3</v>
      </c>
      <c r="L68" s="19">
        <v>70.3</v>
      </c>
      <c r="M68" s="21">
        <v>74.7</v>
      </c>
      <c r="N68" s="19">
        <v>98.3</v>
      </c>
      <c r="O68" s="21">
        <v>83.8</v>
      </c>
      <c r="P68" s="19">
        <v>84</v>
      </c>
      <c r="Q68" s="21">
        <v>94.4</v>
      </c>
      <c r="R68" s="19">
        <v>88.3</v>
      </c>
      <c r="S68" s="21">
        <v>87.3</v>
      </c>
      <c r="T68" s="19">
        <v>94</v>
      </c>
      <c r="U68" s="83">
        <v>99.5</v>
      </c>
      <c r="V68" s="19">
        <v>72.400000000000006</v>
      </c>
      <c r="W68" s="83">
        <v>407.4</v>
      </c>
      <c r="X68" s="19">
        <v>410</v>
      </c>
      <c r="Y68" s="83">
        <v>395.2</v>
      </c>
      <c r="Z68" s="279">
        <v>437.6</v>
      </c>
      <c r="AA68" s="83">
        <v>463.5</v>
      </c>
      <c r="AB68" s="279">
        <v>475.8</v>
      </c>
      <c r="AC68" s="83">
        <v>488.1</v>
      </c>
      <c r="AD68" s="279">
        <v>523.79999999999995</v>
      </c>
      <c r="AE68" s="83">
        <v>468.3</v>
      </c>
      <c r="AF68" s="279">
        <v>481.7</v>
      </c>
      <c r="AG68" s="83">
        <v>493.8</v>
      </c>
      <c r="AH68" s="279">
        <v>512.4</v>
      </c>
      <c r="AI68" s="83">
        <v>477.4</v>
      </c>
      <c r="AJ68" s="279">
        <v>476.5</v>
      </c>
      <c r="AK68" s="83">
        <v>496.5</v>
      </c>
      <c r="AL68" s="279">
        <v>491.8</v>
      </c>
      <c r="AM68" s="83">
        <v>530.79999999999995</v>
      </c>
      <c r="AN68" s="279">
        <v>646.70000000000005</v>
      </c>
      <c r="AO68" s="83">
        <v>665.6</v>
      </c>
      <c r="AP68" s="279">
        <v>676</v>
      </c>
      <c r="AQ68" s="83">
        <v>563.29999999999995</v>
      </c>
      <c r="AR68" s="279">
        <v>619.29999999999995</v>
      </c>
    </row>
    <row r="69" spans="1:44" x14ac:dyDescent="0.2">
      <c r="A69" s="9" t="s">
        <v>69</v>
      </c>
      <c r="B69" s="68">
        <v>3094.2000000000003</v>
      </c>
      <c r="C69" s="67">
        <v>3091.1000000000004</v>
      </c>
      <c r="D69" s="68">
        <v>2887.5</v>
      </c>
      <c r="E69" s="67">
        <v>3072.8</v>
      </c>
      <c r="F69" s="68">
        <v>3369.4</v>
      </c>
      <c r="G69" s="67">
        <v>3260.3999999999996</v>
      </c>
      <c r="H69" s="68">
        <v>3278.7</v>
      </c>
      <c r="I69" s="67">
        <v>3084.9</v>
      </c>
      <c r="J69" s="68">
        <v>3488.4</v>
      </c>
      <c r="K69" s="67">
        <v>3865</v>
      </c>
      <c r="L69" s="68">
        <v>3654.5</v>
      </c>
      <c r="M69" s="67">
        <v>3941.7999999999997</v>
      </c>
      <c r="N69" s="68">
        <v>4723.0999999999995</v>
      </c>
      <c r="O69" s="67">
        <v>5663.3</v>
      </c>
      <c r="P69" s="68">
        <v>5607.4</v>
      </c>
      <c r="Q69" s="67">
        <v>5755.7</v>
      </c>
      <c r="R69" s="68">
        <v>5507.1</v>
      </c>
      <c r="S69" s="67">
        <v>4396.1000000000004</v>
      </c>
      <c r="T69" s="68">
        <v>4276.6999999999989</v>
      </c>
      <c r="U69" s="84">
        <v>3778.8</v>
      </c>
      <c r="V69" s="68">
        <v>3729.5000000000009</v>
      </c>
      <c r="W69" s="84">
        <v>4460.3</v>
      </c>
      <c r="X69" s="68">
        <v>4602.3</v>
      </c>
      <c r="Y69" s="84">
        <v>4456.7</v>
      </c>
      <c r="Z69" s="280">
        <v>4682.3</v>
      </c>
      <c r="AA69" s="84">
        <v>4739.1000000000004</v>
      </c>
      <c r="AB69" s="280">
        <v>4965.4000000000005</v>
      </c>
      <c r="AC69" s="84">
        <v>4985.3</v>
      </c>
      <c r="AD69" s="280">
        <v>5422.7999999999993</v>
      </c>
      <c r="AE69" s="84">
        <v>5538.7</v>
      </c>
      <c r="AF69" s="280">
        <v>5817.3</v>
      </c>
      <c r="AG69" s="84">
        <v>6887.6</v>
      </c>
      <c r="AH69" s="280">
        <v>7244.4</v>
      </c>
      <c r="AI69" s="84">
        <v>7341.5</v>
      </c>
      <c r="AJ69" s="280">
        <v>7281.7</v>
      </c>
      <c r="AK69" s="84">
        <v>7039.6</v>
      </c>
      <c r="AL69" s="280">
        <v>7112.4</v>
      </c>
      <c r="AM69" s="84">
        <v>8160.4</v>
      </c>
      <c r="AN69" s="280">
        <v>9561.9</v>
      </c>
      <c r="AO69" s="84">
        <v>10448.1</v>
      </c>
      <c r="AP69" s="280">
        <v>10926.9</v>
      </c>
      <c r="AQ69" s="84">
        <v>11030.7</v>
      </c>
      <c r="AR69" s="280">
        <v>11061.4</v>
      </c>
    </row>
    <row r="70" spans="1:44" x14ac:dyDescent="0.2">
      <c r="E70" s="21"/>
      <c r="G70" s="21"/>
    </row>
    <row r="71" spans="1:44" x14ac:dyDescent="0.2">
      <c r="E71" s="67"/>
      <c r="G71" s="67"/>
    </row>
  </sheetData>
  <phoneticPr fontId="0" type="noConversion"/>
  <pageMargins left="0.19685039370078741" right="0.19685039370078741" top="0.39370078740157483" bottom="0.39370078740157483" header="0.19685039370078741" footer="0.19685039370078741"/>
  <pageSetup paperSize="8" scale="90" orientation="landscape" r:id="rId1"/>
  <headerFooter alignWithMargins="0">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BM101"/>
  <sheetViews>
    <sheetView zoomScale="90" zoomScaleNormal="90" workbookViewId="0">
      <pane xSplit="1" ySplit="5" topLeftCell="AK6"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5" customHeight="1" outlineLevelCol="1" x14ac:dyDescent="0.2"/>
  <cols>
    <col min="1" max="1" width="38.5703125" style="10" customWidth="1"/>
    <col min="2" max="3" width="8.5703125" style="8" hidden="1" customWidth="1" outlineLevel="1"/>
    <col min="4" max="4" width="8.7109375" style="30" hidden="1" customWidth="1" outlineLevel="1"/>
    <col min="5" max="6" width="8.5703125" style="8" hidden="1" customWidth="1" outlineLevel="1"/>
    <col min="7" max="7" width="8.7109375" style="30" hidden="1" customWidth="1" outlineLevel="1"/>
    <col min="8" max="9" width="8.5703125" style="8" hidden="1" customWidth="1" outlineLevel="1"/>
    <col min="10" max="10" width="8.7109375" style="30" hidden="1" customWidth="1" outlineLevel="1"/>
    <col min="11" max="12" width="8.5703125" style="8" hidden="1" customWidth="1" outlineLevel="1"/>
    <col min="13" max="13" width="8.7109375" style="30" hidden="1" customWidth="1" outlineLevel="1"/>
    <col min="14" max="15" width="8.5703125" style="8" hidden="1" customWidth="1" outlineLevel="1"/>
    <col min="16" max="16" width="8.7109375" style="30" hidden="1" customWidth="1" outlineLevel="1"/>
    <col min="17" max="18" width="8.5703125" style="8" hidden="1" customWidth="1" outlineLevel="1"/>
    <col min="19" max="19" width="8.7109375" style="30" hidden="1" customWidth="1" outlineLevel="1"/>
    <col min="20" max="20" width="8.5703125" style="8" hidden="1" customWidth="1" outlineLevel="1"/>
    <col min="21" max="21" width="9.28515625" style="10" hidden="1" customWidth="1" outlineLevel="1"/>
    <col min="22" max="22" width="8.7109375" style="10" hidden="1" customWidth="1" outlineLevel="1"/>
    <col min="23" max="23" width="8.5703125" style="8" hidden="1" customWidth="1" outlineLevel="1"/>
    <col min="24" max="24" width="9.28515625" style="10" hidden="1" customWidth="1" outlineLevel="1"/>
    <col min="25" max="25" width="8.7109375" style="10" hidden="1" customWidth="1" outlineLevel="1"/>
    <col min="26" max="26" width="8.5703125" style="8" hidden="1" customWidth="1" outlineLevel="1"/>
    <col min="27" max="27" width="9.28515625" style="10" hidden="1" customWidth="1" outlineLevel="1"/>
    <col min="28" max="28" width="8.7109375" style="10" hidden="1" customWidth="1" outlineLevel="1"/>
    <col min="29" max="29" width="8.5703125" style="8" hidden="1" customWidth="1" outlineLevel="1"/>
    <col min="30" max="31" width="9.28515625" style="10" hidden="1" customWidth="1" outlineLevel="1"/>
    <col min="32" max="32" width="8.5703125" style="8" hidden="1" customWidth="1" outlineLevel="1"/>
    <col min="33" max="33" width="9.28515625" style="10" hidden="1" customWidth="1" outlineLevel="1"/>
    <col min="34" max="34" width="0" style="10" hidden="1" customWidth="1" outlineLevel="1"/>
    <col min="35" max="35" width="10.5703125" style="8" hidden="1" customWidth="1" outlineLevel="1"/>
    <col min="36" max="36" width="9.28515625" style="10" hidden="1" customWidth="1" outlineLevel="1"/>
    <col min="37" max="37" width="9.28515625" style="10" collapsed="1"/>
    <col min="38" max="38" width="10.5703125" style="8" hidden="1" customWidth="1" outlineLevel="1"/>
    <col min="39" max="39" width="9.28515625" style="10" hidden="1" customWidth="1" outlineLevel="1"/>
    <col min="40" max="40" width="9.28515625" style="10" collapsed="1"/>
    <col min="41" max="41" width="10.5703125" style="8" hidden="1" customWidth="1" outlineLevel="1"/>
    <col min="42" max="42" width="9.28515625" style="10" hidden="1" customWidth="1" outlineLevel="1"/>
    <col min="43" max="43" width="9.28515625" style="10" collapsed="1"/>
    <col min="44" max="44" width="10.5703125" style="8" hidden="1" customWidth="1" outlineLevel="1"/>
    <col min="45" max="45" width="9.28515625" style="10" hidden="1" customWidth="1" outlineLevel="1"/>
    <col min="46" max="46" width="9.28515625" style="10" collapsed="1"/>
    <col min="47" max="47" width="10.5703125" style="8" hidden="1" customWidth="1" outlineLevel="1"/>
    <col min="48" max="48" width="0" style="10" hidden="1" customWidth="1" outlineLevel="1"/>
    <col min="49" max="49" width="9.28515625" style="10" collapsed="1"/>
    <col min="50" max="50" width="10.5703125" style="8" customWidth="1"/>
    <col min="51" max="51" width="9.28515625" style="10"/>
    <col min="52" max="52" width="9.7109375" style="10" customWidth="1"/>
    <col min="53" max="53" width="10.5703125" style="8" customWidth="1"/>
    <col min="54" max="54" width="9.28515625" style="10"/>
    <col min="55" max="55" width="9.7109375" style="10" customWidth="1"/>
    <col min="56" max="56" width="10.5703125" style="8" customWidth="1"/>
    <col min="57" max="57" width="9.28515625" style="10"/>
    <col min="58" max="58" width="9.7109375" style="10" customWidth="1"/>
    <col min="59" max="59" width="10.5703125" style="8" customWidth="1"/>
    <col min="60" max="60" width="9.28515625" style="10"/>
    <col min="61" max="61" width="9.7109375" style="10" customWidth="1"/>
    <col min="62" max="62" width="10.5703125" style="8" customWidth="1"/>
    <col min="63" max="63" width="9.28515625" style="10"/>
    <col min="64" max="64" width="9.7109375" style="10" customWidth="1"/>
    <col min="65" max="65" width="10.5703125" style="8" customWidth="1"/>
    <col min="66" max="16384" width="9.28515625" style="10"/>
  </cols>
  <sheetData>
    <row r="1" spans="1:65" ht="18.75" customHeight="1" x14ac:dyDescent="0.25">
      <c r="A1" s="99" t="s">
        <v>207</v>
      </c>
      <c r="B1" s="100"/>
      <c r="C1" s="100"/>
      <c r="D1" s="89"/>
      <c r="E1" s="100"/>
      <c r="F1" s="100"/>
      <c r="G1" s="89"/>
      <c r="H1" s="100"/>
      <c r="I1" s="100"/>
      <c r="J1" s="89"/>
      <c r="K1" s="100"/>
      <c r="L1" s="100"/>
      <c r="M1" s="89"/>
      <c r="N1" s="100"/>
      <c r="O1" s="100"/>
      <c r="P1" s="89"/>
      <c r="Q1" s="100"/>
      <c r="R1" s="100"/>
      <c r="S1" s="89"/>
      <c r="T1" s="100"/>
      <c r="U1" s="86"/>
      <c r="V1" s="86"/>
      <c r="W1" s="100"/>
      <c r="X1" s="86"/>
      <c r="Y1" s="86"/>
      <c r="Z1" s="100"/>
      <c r="AA1" s="86"/>
      <c r="AB1" s="86"/>
      <c r="AC1" s="100"/>
      <c r="AD1" s="86"/>
      <c r="AE1" s="86"/>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row>
    <row r="2" spans="1:65" ht="15" customHeight="1" x14ac:dyDescent="0.2">
      <c r="A2" s="90"/>
      <c r="B2" s="100"/>
      <c r="C2" s="100"/>
      <c r="D2" s="89"/>
      <c r="E2" s="100"/>
      <c r="F2" s="100"/>
      <c r="G2" s="89"/>
      <c r="H2" s="100"/>
      <c r="I2" s="100"/>
      <c r="J2" s="89"/>
      <c r="K2" s="100"/>
      <c r="L2" s="100"/>
      <c r="M2" s="89"/>
      <c r="N2" s="100"/>
      <c r="O2" s="100"/>
      <c r="P2" s="89"/>
      <c r="Q2" s="100"/>
      <c r="R2" s="100"/>
      <c r="S2" s="89"/>
      <c r="T2" s="100"/>
      <c r="U2" s="86"/>
      <c r="V2" s="86"/>
      <c r="W2" s="100"/>
      <c r="X2" s="86"/>
      <c r="Y2" s="86"/>
      <c r="Z2" s="100"/>
      <c r="AA2" s="86"/>
      <c r="AB2" s="86"/>
      <c r="AC2" s="100"/>
      <c r="AD2" s="86"/>
      <c r="AE2" s="86"/>
      <c r="AF2" s="100"/>
      <c r="AG2" s="86"/>
      <c r="AH2" s="86"/>
      <c r="AI2" s="100"/>
      <c r="AJ2" s="86"/>
      <c r="AK2" s="86"/>
      <c r="AL2" s="100"/>
      <c r="AM2" s="86"/>
      <c r="AN2" s="86"/>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row>
    <row r="3" spans="1:65" ht="15" customHeight="1" x14ac:dyDescent="0.25">
      <c r="A3" s="99" t="s">
        <v>86</v>
      </c>
      <c r="B3" s="100"/>
      <c r="C3" s="100"/>
      <c r="D3" s="89"/>
      <c r="E3" s="100"/>
      <c r="F3" s="100"/>
      <c r="G3" s="89"/>
      <c r="H3" s="100"/>
      <c r="I3" s="100"/>
      <c r="J3" s="89"/>
      <c r="K3" s="100"/>
      <c r="L3" s="100"/>
      <c r="M3" s="89"/>
      <c r="N3" s="100"/>
      <c r="O3" s="100"/>
      <c r="P3" s="89"/>
      <c r="Q3" s="100"/>
      <c r="R3" s="100"/>
      <c r="S3" s="89"/>
      <c r="T3" s="100"/>
      <c r="U3" s="86"/>
      <c r="V3" s="86"/>
      <c r="W3" s="100"/>
      <c r="X3" s="86"/>
      <c r="Y3" s="86"/>
      <c r="Z3" s="100"/>
      <c r="AA3" s="86"/>
      <c r="AB3" s="86"/>
      <c r="AC3" s="100"/>
      <c r="AD3" s="86"/>
      <c r="AE3" s="86"/>
      <c r="AF3" s="100"/>
      <c r="AG3" s="86"/>
      <c r="AH3" s="86"/>
      <c r="AI3" s="100"/>
      <c r="AJ3" s="86"/>
      <c r="AK3" s="86"/>
      <c r="AL3" s="100"/>
      <c r="AM3" s="86"/>
      <c r="AN3" s="86"/>
      <c r="AO3" s="100"/>
      <c r="AP3" s="86"/>
      <c r="AQ3" s="86"/>
      <c r="AR3" s="100"/>
      <c r="AS3" s="86"/>
      <c r="AT3" s="86"/>
      <c r="AU3" s="100"/>
      <c r="AV3" s="86"/>
      <c r="AW3" s="86"/>
      <c r="AX3" s="100"/>
      <c r="AY3" s="86"/>
      <c r="AZ3" s="86"/>
      <c r="BA3" s="100"/>
      <c r="BB3" s="86"/>
      <c r="BC3" s="86"/>
      <c r="BD3" s="100"/>
      <c r="BE3" s="86"/>
      <c r="BF3" s="86"/>
      <c r="BG3" s="100"/>
      <c r="BH3" s="100"/>
      <c r="BI3" s="100"/>
      <c r="BJ3" s="100"/>
      <c r="BK3" s="100"/>
      <c r="BL3" s="100"/>
      <c r="BM3" s="100"/>
    </row>
    <row r="4" spans="1:65" ht="15" customHeight="1" x14ac:dyDescent="0.2">
      <c r="A4" s="86"/>
      <c r="B4" s="88" t="s">
        <v>80</v>
      </c>
      <c r="C4" s="88" t="s">
        <v>81</v>
      </c>
      <c r="D4" s="89" t="s">
        <v>82</v>
      </c>
      <c r="E4" s="88" t="s">
        <v>80</v>
      </c>
      <c r="F4" s="88" t="s">
        <v>81</v>
      </c>
      <c r="G4" s="89" t="s">
        <v>82</v>
      </c>
      <c r="H4" s="88" t="s">
        <v>80</v>
      </c>
      <c r="I4" s="88" t="s">
        <v>81</v>
      </c>
      <c r="J4" s="89" t="s">
        <v>82</v>
      </c>
      <c r="K4" s="88" t="s">
        <v>80</v>
      </c>
      <c r="L4" s="88" t="s">
        <v>81</v>
      </c>
      <c r="M4" s="89" t="s">
        <v>82</v>
      </c>
      <c r="N4" s="88" t="s">
        <v>80</v>
      </c>
      <c r="O4" s="88" t="s">
        <v>81</v>
      </c>
      <c r="P4" s="89" t="s">
        <v>82</v>
      </c>
      <c r="Q4" s="88" t="s">
        <v>80</v>
      </c>
      <c r="R4" s="88" t="s">
        <v>81</v>
      </c>
      <c r="S4" s="89" t="s">
        <v>82</v>
      </c>
      <c r="T4" s="88" t="s">
        <v>80</v>
      </c>
      <c r="U4" s="88" t="s">
        <v>81</v>
      </c>
      <c r="V4" s="89" t="s">
        <v>82</v>
      </c>
      <c r="W4" s="88" t="s">
        <v>80</v>
      </c>
      <c r="X4" s="88" t="s">
        <v>81</v>
      </c>
      <c r="Y4" s="89" t="s">
        <v>82</v>
      </c>
      <c r="Z4" s="88" t="s">
        <v>84</v>
      </c>
      <c r="AA4" s="88" t="s">
        <v>81</v>
      </c>
      <c r="AB4" s="89" t="s">
        <v>82</v>
      </c>
      <c r="AC4" s="88" t="s">
        <v>84</v>
      </c>
      <c r="AD4" s="88" t="s">
        <v>90</v>
      </c>
      <c r="AE4" s="89" t="s">
        <v>91</v>
      </c>
      <c r="AF4" s="88" t="s">
        <v>84</v>
      </c>
      <c r="AG4" s="88" t="s">
        <v>90</v>
      </c>
      <c r="AH4" s="89" t="s">
        <v>91</v>
      </c>
      <c r="AI4" s="88" t="s">
        <v>84</v>
      </c>
      <c r="AJ4" s="88" t="s">
        <v>90</v>
      </c>
      <c r="AK4" s="89" t="s">
        <v>91</v>
      </c>
      <c r="AL4" s="88" t="s">
        <v>84</v>
      </c>
      <c r="AM4" s="88" t="s">
        <v>90</v>
      </c>
      <c r="AN4" s="89" t="s">
        <v>91</v>
      </c>
      <c r="AO4" s="88" t="s">
        <v>84</v>
      </c>
      <c r="AP4" s="88" t="s">
        <v>90</v>
      </c>
      <c r="AQ4" s="89" t="s">
        <v>91</v>
      </c>
      <c r="AR4" s="88" t="s">
        <v>84</v>
      </c>
      <c r="AS4" s="88" t="s">
        <v>90</v>
      </c>
      <c r="AT4" s="89" t="s">
        <v>91</v>
      </c>
      <c r="AU4" s="88" t="s">
        <v>84</v>
      </c>
      <c r="AV4" s="88" t="s">
        <v>90</v>
      </c>
      <c r="AW4" s="89" t="s">
        <v>91</v>
      </c>
      <c r="AX4" s="88" t="s">
        <v>84</v>
      </c>
      <c r="AY4" s="88" t="s">
        <v>90</v>
      </c>
      <c r="AZ4" s="89" t="s">
        <v>91</v>
      </c>
      <c r="BA4" s="88" t="s">
        <v>84</v>
      </c>
      <c r="BB4" s="88" t="s">
        <v>90</v>
      </c>
      <c r="BC4" s="89" t="s">
        <v>91</v>
      </c>
      <c r="BD4" s="88" t="s">
        <v>84</v>
      </c>
      <c r="BE4" s="88" t="s">
        <v>90</v>
      </c>
      <c r="BF4" s="89" t="s">
        <v>91</v>
      </c>
      <c r="BG4" s="88" t="s">
        <v>84</v>
      </c>
      <c r="BH4" s="88" t="s">
        <v>90</v>
      </c>
      <c r="BI4" s="89" t="s">
        <v>91</v>
      </c>
      <c r="BJ4" s="88" t="s">
        <v>84</v>
      </c>
      <c r="BK4" s="88" t="s">
        <v>90</v>
      </c>
      <c r="BL4" s="89" t="s">
        <v>91</v>
      </c>
      <c r="BM4" s="88" t="s">
        <v>84</v>
      </c>
    </row>
    <row r="5" spans="1:65" ht="15" customHeight="1" x14ac:dyDescent="0.2">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c r="BM5" s="88">
        <v>2024</v>
      </c>
    </row>
    <row r="6" spans="1:65" ht="15" customHeight="1" x14ac:dyDescent="0.2">
      <c r="A6" s="143" t="s">
        <v>231</v>
      </c>
      <c r="B6" s="141">
        <v>2033.2</v>
      </c>
      <c r="C6" s="141">
        <v>2148.9</v>
      </c>
      <c r="D6" s="142">
        <v>4182.1000000000004</v>
      </c>
      <c r="E6" s="141">
        <v>2112.1</v>
      </c>
      <c r="F6" s="141">
        <v>2259.3000000000002</v>
      </c>
      <c r="G6" s="142">
        <v>4371.3999999999996</v>
      </c>
      <c r="H6" s="141">
        <v>2449.4</v>
      </c>
      <c r="I6" s="141">
        <v>2801.1</v>
      </c>
      <c r="J6" s="142">
        <v>5250.5</v>
      </c>
      <c r="K6" s="141">
        <v>2525.8000000000002</v>
      </c>
      <c r="L6" s="141">
        <v>2675.9</v>
      </c>
      <c r="M6" s="142">
        <v>5201.8</v>
      </c>
      <c r="N6" s="141">
        <v>2936.2</v>
      </c>
      <c r="O6" s="141">
        <v>2907.8</v>
      </c>
      <c r="P6" s="142">
        <v>5844.1</v>
      </c>
      <c r="Q6" s="141">
        <v>3458.2</v>
      </c>
      <c r="R6" s="141">
        <v>3923.5</v>
      </c>
      <c r="S6" s="142">
        <v>7381.7</v>
      </c>
      <c r="T6" s="141">
        <v>4229.7</v>
      </c>
      <c r="U6" s="141">
        <v>2399.6999999999998</v>
      </c>
      <c r="V6" s="142">
        <v>6629.4</v>
      </c>
      <c r="W6" s="141">
        <v>2663.7</v>
      </c>
      <c r="X6" s="141">
        <v>3110</v>
      </c>
      <c r="Y6" s="142">
        <v>5773.6</v>
      </c>
      <c r="Z6" s="141">
        <v>3024.4</v>
      </c>
      <c r="AA6" s="141">
        <v>3153.4</v>
      </c>
      <c r="AB6" s="142">
        <v>6177.8</v>
      </c>
      <c r="AC6" s="141">
        <v>2899.4</v>
      </c>
      <c r="AD6" s="141">
        <v>2318.5</v>
      </c>
      <c r="AE6" s="142">
        <v>5217.8999999999996</v>
      </c>
      <c r="AF6" s="224">
        <v>2124.4</v>
      </c>
      <c r="AG6" s="224">
        <v>2077.6</v>
      </c>
      <c r="AH6" s="225">
        <v>4202</v>
      </c>
      <c r="AI6" s="141">
        <v>2206.4</v>
      </c>
      <c r="AJ6" s="224">
        <v>2315.6999999999998</v>
      </c>
      <c r="AK6" s="225">
        <v>4522.1000000000004</v>
      </c>
      <c r="AL6" s="224">
        <v>2459</v>
      </c>
      <c r="AM6" s="224">
        <v>2333.1</v>
      </c>
      <c r="AN6" s="225">
        <v>4792.1000000000004</v>
      </c>
      <c r="AO6" s="224">
        <v>2302.1</v>
      </c>
      <c r="AP6" s="224">
        <v>2135.3000000000002</v>
      </c>
      <c r="AQ6" s="225">
        <v>4437.3999999999996</v>
      </c>
      <c r="AR6" s="224">
        <v>2365</v>
      </c>
      <c r="AS6" s="224">
        <v>2553.6999999999998</v>
      </c>
      <c r="AT6" s="225">
        <v>4918.7</v>
      </c>
      <c r="AU6" s="224">
        <v>2565.6999999999998</v>
      </c>
      <c r="AV6" s="224">
        <v>2857.4</v>
      </c>
      <c r="AW6" s="225">
        <v>5423.2</v>
      </c>
      <c r="AX6" s="224">
        <v>2869.9</v>
      </c>
      <c r="AY6" s="224">
        <v>2837.6</v>
      </c>
      <c r="AZ6" s="225">
        <v>5707.5</v>
      </c>
      <c r="BA6" s="224">
        <v>2692.1</v>
      </c>
      <c r="BB6" s="224">
        <v>2726.1</v>
      </c>
      <c r="BC6" s="225">
        <v>5418.1</v>
      </c>
      <c r="BD6" s="224">
        <v>2739.5</v>
      </c>
      <c r="BE6" s="224">
        <v>3109</v>
      </c>
      <c r="BF6" s="225">
        <v>5848.5</v>
      </c>
      <c r="BG6" s="224">
        <v>3963</v>
      </c>
      <c r="BH6" s="224">
        <v>4265.8</v>
      </c>
      <c r="BI6" s="225">
        <v>8228.7000000000007</v>
      </c>
      <c r="BJ6" s="224">
        <v>4089.7</v>
      </c>
      <c r="BK6" s="224">
        <v>3840.5</v>
      </c>
      <c r="BL6" s="225">
        <v>7930.2</v>
      </c>
      <c r="BM6" s="224">
        <v>3587</v>
      </c>
    </row>
    <row r="7" spans="1:65" ht="15" customHeight="1" x14ac:dyDescent="0.2">
      <c r="A7" s="288" t="s">
        <v>256</v>
      </c>
      <c r="B7" s="152">
        <v>0</v>
      </c>
      <c r="C7" s="152">
        <v>0</v>
      </c>
      <c r="D7" s="153">
        <v>0</v>
      </c>
      <c r="E7" s="152">
        <v>0</v>
      </c>
      <c r="F7" s="152">
        <v>0</v>
      </c>
      <c r="G7" s="153">
        <v>0</v>
      </c>
      <c r="H7" s="152">
        <v>0</v>
      </c>
      <c r="I7" s="152">
        <v>0</v>
      </c>
      <c r="J7" s="153">
        <v>0</v>
      </c>
      <c r="K7" s="152">
        <v>0</v>
      </c>
      <c r="L7" s="152">
        <v>0</v>
      </c>
      <c r="M7" s="153">
        <v>0</v>
      </c>
      <c r="N7" s="152">
        <v>0</v>
      </c>
      <c r="O7" s="152">
        <v>0</v>
      </c>
      <c r="P7" s="153">
        <v>0</v>
      </c>
      <c r="Q7" s="152">
        <v>0</v>
      </c>
      <c r="R7" s="152">
        <v>0</v>
      </c>
      <c r="S7" s="153">
        <v>0</v>
      </c>
      <c r="T7" s="152">
        <v>0</v>
      </c>
      <c r="U7" s="152">
        <v>0</v>
      </c>
      <c r="V7" s="153">
        <v>0</v>
      </c>
      <c r="W7" s="152">
        <v>0</v>
      </c>
      <c r="X7" s="152">
        <v>0</v>
      </c>
      <c r="Y7" s="153">
        <v>0</v>
      </c>
      <c r="Z7" s="152">
        <v>0</v>
      </c>
      <c r="AA7" s="152">
        <v>0</v>
      </c>
      <c r="AB7" s="153">
        <v>0</v>
      </c>
      <c r="AC7" s="152">
        <v>0</v>
      </c>
      <c r="AD7" s="152">
        <v>0</v>
      </c>
      <c r="AE7" s="153">
        <v>0</v>
      </c>
      <c r="AF7" s="236">
        <v>0</v>
      </c>
      <c r="AG7" s="236">
        <v>0</v>
      </c>
      <c r="AH7" s="237">
        <v>0</v>
      </c>
      <c r="AI7" s="152">
        <v>0</v>
      </c>
      <c r="AJ7" s="236">
        <v>0</v>
      </c>
      <c r="AK7" s="237">
        <v>0</v>
      </c>
      <c r="AL7" s="236">
        <v>0</v>
      </c>
      <c r="AM7" s="236">
        <v>0</v>
      </c>
      <c r="AN7" s="237">
        <v>0</v>
      </c>
      <c r="AO7" s="236">
        <v>187.1</v>
      </c>
      <c r="AP7" s="236">
        <v>660.2</v>
      </c>
      <c r="AQ7" s="237">
        <v>847.3</v>
      </c>
      <c r="AR7" s="236">
        <v>793.9</v>
      </c>
      <c r="AS7" s="236">
        <v>906.9</v>
      </c>
      <c r="AT7" s="237">
        <v>1700.9</v>
      </c>
      <c r="AU7" s="236">
        <v>860.6</v>
      </c>
      <c r="AV7" s="236">
        <v>1063.3</v>
      </c>
      <c r="AW7" s="237">
        <v>1923.9</v>
      </c>
      <c r="AX7" s="236">
        <v>1265</v>
      </c>
      <c r="AY7" s="236">
        <v>1110.8</v>
      </c>
      <c r="AZ7" s="237">
        <v>2375.6999999999998</v>
      </c>
      <c r="BA7" s="236">
        <v>865.4</v>
      </c>
      <c r="BB7" s="236">
        <v>847.6</v>
      </c>
      <c r="BC7" s="225">
        <v>1713</v>
      </c>
      <c r="BD7" s="236">
        <v>785.9</v>
      </c>
      <c r="BE7" s="236">
        <v>1591.8</v>
      </c>
      <c r="BF7" s="225">
        <v>2377.6999999999998</v>
      </c>
      <c r="BG7" s="236">
        <v>2436.5</v>
      </c>
      <c r="BH7" s="236">
        <v>2058</v>
      </c>
      <c r="BI7" s="225">
        <v>4494.5</v>
      </c>
      <c r="BJ7" s="236">
        <v>1633.6</v>
      </c>
      <c r="BK7" s="236">
        <v>1846</v>
      </c>
      <c r="BL7" s="225">
        <v>3479.6</v>
      </c>
      <c r="BM7" s="236">
        <v>1790.9</v>
      </c>
    </row>
    <row r="8" spans="1:65" ht="15" customHeight="1" x14ac:dyDescent="0.2">
      <c r="A8" s="288" t="s">
        <v>274</v>
      </c>
      <c r="B8" s="141">
        <v>0</v>
      </c>
      <c r="C8" s="141">
        <v>0</v>
      </c>
      <c r="D8" s="142">
        <v>0</v>
      </c>
      <c r="E8" s="141">
        <v>0</v>
      </c>
      <c r="F8" s="141">
        <v>134.9</v>
      </c>
      <c r="G8" s="142">
        <v>134.9</v>
      </c>
      <c r="H8" s="141">
        <v>453.1</v>
      </c>
      <c r="I8" s="141">
        <v>344.5</v>
      </c>
      <c r="J8" s="142">
        <v>797.5</v>
      </c>
      <c r="K8" s="141">
        <v>428.5</v>
      </c>
      <c r="L8" s="141">
        <v>405.6</v>
      </c>
      <c r="M8" s="142">
        <v>834.1</v>
      </c>
      <c r="N8" s="141">
        <v>446</v>
      </c>
      <c r="O8" s="141">
        <v>342.1</v>
      </c>
      <c r="P8" s="142">
        <v>788</v>
      </c>
      <c r="Q8" s="141">
        <v>394.6</v>
      </c>
      <c r="R8" s="141">
        <v>944.0329999999999</v>
      </c>
      <c r="S8" s="142">
        <v>1338.633</v>
      </c>
      <c r="T8" s="141">
        <v>1211.07</v>
      </c>
      <c r="U8" s="141">
        <v>783.12800000000004</v>
      </c>
      <c r="V8" s="142">
        <v>1994.098</v>
      </c>
      <c r="W8" s="141">
        <v>641.87799999999993</v>
      </c>
      <c r="X8" s="141">
        <v>565.45300000000009</v>
      </c>
      <c r="Y8" s="142">
        <v>1207.231</v>
      </c>
      <c r="Z8" s="141">
        <v>615.029</v>
      </c>
      <c r="AA8" s="141">
        <v>587.77</v>
      </c>
      <c r="AB8" s="142">
        <v>1202.8990000000001</v>
      </c>
      <c r="AC8" s="141">
        <v>673.01199999999994</v>
      </c>
      <c r="AD8" s="141">
        <v>584.49599999999987</v>
      </c>
      <c r="AE8" s="142">
        <v>1257.509</v>
      </c>
      <c r="AF8" s="224">
        <v>630.15000000000009</v>
      </c>
      <c r="AG8" s="224">
        <v>595.75200000000007</v>
      </c>
      <c r="AH8" s="225">
        <v>1225.903</v>
      </c>
      <c r="AI8" s="141">
        <v>729.92499999999995</v>
      </c>
      <c r="AJ8" s="224">
        <v>618.43700000000013</v>
      </c>
      <c r="AK8" s="225">
        <v>1348.3620000000001</v>
      </c>
      <c r="AL8" s="224">
        <v>803.04399999999987</v>
      </c>
      <c r="AM8" s="224">
        <v>797.19099999999992</v>
      </c>
      <c r="AN8" s="225">
        <v>1600.135</v>
      </c>
      <c r="AO8" s="224">
        <v>892.77499999999986</v>
      </c>
      <c r="AP8" s="224">
        <v>804.375</v>
      </c>
      <c r="AQ8" s="225">
        <v>1697.15</v>
      </c>
      <c r="AR8" s="224">
        <v>931.15699999999993</v>
      </c>
      <c r="AS8" s="224">
        <v>924.77700000000004</v>
      </c>
      <c r="AT8" s="225">
        <v>1855.9350000000002</v>
      </c>
      <c r="AU8" s="224">
        <v>882.63699999999994</v>
      </c>
      <c r="AV8" s="224">
        <v>970.10900000000004</v>
      </c>
      <c r="AW8" s="225">
        <v>1852.7460000000001</v>
      </c>
      <c r="AX8" s="224">
        <v>1001.3399999999999</v>
      </c>
      <c r="AY8" s="224">
        <v>982.55000000000007</v>
      </c>
      <c r="AZ8" s="225">
        <v>1983.99</v>
      </c>
      <c r="BA8" s="224">
        <v>1023.004</v>
      </c>
      <c r="BB8" s="224">
        <v>901.85899999999992</v>
      </c>
      <c r="BC8" s="225">
        <v>1924.7629999999999</v>
      </c>
      <c r="BD8" s="224">
        <v>988.98399999999992</v>
      </c>
      <c r="BE8" s="224">
        <v>1014.3279999999999</v>
      </c>
      <c r="BF8" s="225">
        <v>2003.3119999999999</v>
      </c>
      <c r="BG8" s="224">
        <v>1468.624</v>
      </c>
      <c r="BH8" s="224">
        <v>1511.4929999999997</v>
      </c>
      <c r="BI8" s="225">
        <v>2980.116</v>
      </c>
      <c r="BJ8" s="224">
        <v>1903.519</v>
      </c>
      <c r="BK8" s="224">
        <v>1737.3799999999999</v>
      </c>
      <c r="BL8" s="225">
        <v>3640.799</v>
      </c>
      <c r="BM8" s="224">
        <v>1768.6</v>
      </c>
    </row>
    <row r="9" spans="1:65" ht="15" customHeight="1" x14ac:dyDescent="0.2">
      <c r="A9" s="288" t="s">
        <v>275</v>
      </c>
      <c r="B9" s="141">
        <v>260.10000000000002</v>
      </c>
      <c r="C9" s="141">
        <v>269.5</v>
      </c>
      <c r="D9" s="142">
        <v>529.6</v>
      </c>
      <c r="E9" s="141">
        <v>270.8</v>
      </c>
      <c r="F9" s="141">
        <v>375.3</v>
      </c>
      <c r="G9" s="142">
        <v>646.1</v>
      </c>
      <c r="H9" s="141">
        <v>498.9</v>
      </c>
      <c r="I9" s="141">
        <v>484.2</v>
      </c>
      <c r="J9" s="142">
        <v>983.1</v>
      </c>
      <c r="K9" s="141">
        <v>459.5</v>
      </c>
      <c r="L9" s="141">
        <v>577.70000000000005</v>
      </c>
      <c r="M9" s="142">
        <v>1037.3</v>
      </c>
      <c r="N9" s="141">
        <v>671.3</v>
      </c>
      <c r="O9" s="141">
        <v>703.9</v>
      </c>
      <c r="P9" s="142">
        <v>1375.2</v>
      </c>
      <c r="Q9" s="141">
        <v>745.5</v>
      </c>
      <c r="R9" s="141">
        <v>824.40000000000009</v>
      </c>
      <c r="S9" s="142">
        <v>1569.9</v>
      </c>
      <c r="T9" s="141">
        <v>877.9</v>
      </c>
      <c r="U9" s="141">
        <v>664.90000000000009</v>
      </c>
      <c r="V9" s="142">
        <v>1542.8</v>
      </c>
      <c r="W9" s="141">
        <v>628.70000000000005</v>
      </c>
      <c r="X9" s="141">
        <v>719.90000000000009</v>
      </c>
      <c r="Y9" s="142">
        <v>1348.7</v>
      </c>
      <c r="Z9" s="141">
        <v>739.7</v>
      </c>
      <c r="AA9" s="141">
        <v>747.09999999999991</v>
      </c>
      <c r="AB9" s="142">
        <v>1486.8</v>
      </c>
      <c r="AC9" s="141">
        <v>791.60000000000014</v>
      </c>
      <c r="AD9" s="141">
        <v>745.7</v>
      </c>
      <c r="AE9" s="142">
        <v>1537.3000000000002</v>
      </c>
      <c r="AF9" s="224">
        <v>743.09999999999991</v>
      </c>
      <c r="AG9" s="224">
        <v>726.60000000000014</v>
      </c>
      <c r="AH9" s="225">
        <v>1469.7</v>
      </c>
      <c r="AI9" s="141">
        <v>821.69999999999993</v>
      </c>
      <c r="AJ9" s="224">
        <v>772.1</v>
      </c>
      <c r="AK9" s="225">
        <v>1593.8</v>
      </c>
      <c r="AL9" s="224">
        <v>785.2</v>
      </c>
      <c r="AM9" s="224">
        <v>770</v>
      </c>
      <c r="AN9" s="225">
        <v>1555.1999999999998</v>
      </c>
      <c r="AO9" s="224">
        <v>800</v>
      </c>
      <c r="AP9" s="224">
        <v>812</v>
      </c>
      <c r="AQ9" s="225">
        <v>1612.0000000000002</v>
      </c>
      <c r="AR9" s="224">
        <v>817.2</v>
      </c>
      <c r="AS9" s="224">
        <v>881.3</v>
      </c>
      <c r="AT9" s="225">
        <v>1698.5</v>
      </c>
      <c r="AU9" s="224">
        <v>912.6</v>
      </c>
      <c r="AV9" s="224">
        <v>955.99999999999989</v>
      </c>
      <c r="AW9" s="225">
        <v>1868.6000000000001</v>
      </c>
      <c r="AX9" s="224">
        <v>1018.8000000000001</v>
      </c>
      <c r="AY9" s="224">
        <v>968.7</v>
      </c>
      <c r="AZ9" s="225">
        <v>1987.4</v>
      </c>
      <c r="BA9" s="224">
        <v>1044</v>
      </c>
      <c r="BB9" s="224">
        <v>859.7</v>
      </c>
      <c r="BC9" s="225">
        <v>1903.8</v>
      </c>
      <c r="BD9" s="224">
        <v>1040.1999999999998</v>
      </c>
      <c r="BE9" s="224">
        <v>1106.5</v>
      </c>
      <c r="BF9" s="225">
        <v>2146.6999999999998</v>
      </c>
      <c r="BG9" s="224">
        <v>1364.9</v>
      </c>
      <c r="BH9" s="224">
        <v>1405.5</v>
      </c>
      <c r="BI9" s="225">
        <v>2770.4999999999995</v>
      </c>
      <c r="BJ9" s="224">
        <v>1433.6999999999998</v>
      </c>
      <c r="BK9" s="224">
        <v>1196.9000000000001</v>
      </c>
      <c r="BL9" s="225">
        <v>2630.6000000000004</v>
      </c>
      <c r="BM9" s="224">
        <v>1102.2</v>
      </c>
    </row>
    <row r="10" spans="1:65" ht="15" customHeight="1" x14ac:dyDescent="0.2">
      <c r="A10" s="288" t="s">
        <v>7</v>
      </c>
      <c r="B10" s="141">
        <v>282.8</v>
      </c>
      <c r="C10" s="141">
        <v>284.10000000000002</v>
      </c>
      <c r="D10" s="142">
        <v>566.9</v>
      </c>
      <c r="E10" s="141">
        <v>281.8</v>
      </c>
      <c r="F10" s="141">
        <v>299.10000000000002</v>
      </c>
      <c r="G10" s="142">
        <v>580.9</v>
      </c>
      <c r="H10" s="141">
        <v>391.7</v>
      </c>
      <c r="I10" s="141">
        <v>353.8</v>
      </c>
      <c r="J10" s="142">
        <v>745.5</v>
      </c>
      <c r="K10" s="141">
        <v>358.7</v>
      </c>
      <c r="L10" s="141">
        <v>350.3</v>
      </c>
      <c r="M10" s="142">
        <v>709</v>
      </c>
      <c r="N10" s="141">
        <v>363.6</v>
      </c>
      <c r="O10" s="141">
        <v>364.8</v>
      </c>
      <c r="P10" s="142">
        <v>728.4</v>
      </c>
      <c r="Q10" s="141">
        <v>341.1</v>
      </c>
      <c r="R10" s="141">
        <v>383.7</v>
      </c>
      <c r="S10" s="142">
        <v>724.8</v>
      </c>
      <c r="T10" s="141">
        <v>369.9</v>
      </c>
      <c r="U10" s="141">
        <v>325</v>
      </c>
      <c r="V10" s="142">
        <v>694.9</v>
      </c>
      <c r="W10" s="141">
        <v>277.89999999999998</v>
      </c>
      <c r="X10" s="141">
        <v>340.2</v>
      </c>
      <c r="Y10" s="142">
        <v>618.1</v>
      </c>
      <c r="Z10" s="141">
        <v>330.3</v>
      </c>
      <c r="AA10" s="141">
        <v>341.8</v>
      </c>
      <c r="AB10" s="142">
        <v>672.2</v>
      </c>
      <c r="AC10" s="141">
        <v>345.7</v>
      </c>
      <c r="AD10" s="141">
        <v>409.4</v>
      </c>
      <c r="AE10" s="142">
        <v>755</v>
      </c>
      <c r="AF10" s="224">
        <v>318.89999999999998</v>
      </c>
      <c r="AG10" s="224">
        <v>362.1</v>
      </c>
      <c r="AH10" s="225">
        <v>681</v>
      </c>
      <c r="AI10" s="141">
        <v>343.8</v>
      </c>
      <c r="AJ10" s="224">
        <v>394.5</v>
      </c>
      <c r="AK10" s="225">
        <v>738.3</v>
      </c>
      <c r="AL10" s="224">
        <v>454.6</v>
      </c>
      <c r="AM10" s="224">
        <v>459</v>
      </c>
      <c r="AN10" s="225">
        <v>913.6</v>
      </c>
      <c r="AO10" s="224">
        <v>402.6</v>
      </c>
      <c r="AP10" s="224">
        <v>369.8</v>
      </c>
      <c r="AQ10" s="225">
        <v>772.4</v>
      </c>
      <c r="AR10" s="224">
        <v>344.8</v>
      </c>
      <c r="AS10" s="224">
        <v>402.7</v>
      </c>
      <c r="AT10" s="225">
        <v>747.5</v>
      </c>
      <c r="AU10" s="224">
        <v>386.8</v>
      </c>
      <c r="AV10" s="224">
        <v>446.8</v>
      </c>
      <c r="AW10" s="225">
        <v>833.6</v>
      </c>
      <c r="AX10" s="224">
        <v>463.5</v>
      </c>
      <c r="AY10" s="224">
        <v>424.6</v>
      </c>
      <c r="AZ10" s="225">
        <v>888.1</v>
      </c>
      <c r="BA10" s="224">
        <v>420.3</v>
      </c>
      <c r="BB10" s="224">
        <v>372.1</v>
      </c>
      <c r="BC10" s="225">
        <v>792.4</v>
      </c>
      <c r="BD10" s="224">
        <v>436.2</v>
      </c>
      <c r="BE10" s="224">
        <v>458.1</v>
      </c>
      <c r="BF10" s="225">
        <v>894.3</v>
      </c>
      <c r="BG10" s="224">
        <v>518</v>
      </c>
      <c r="BH10" s="224">
        <v>607.20000000000005</v>
      </c>
      <c r="BI10" s="225">
        <v>1125.2</v>
      </c>
      <c r="BJ10" s="224">
        <v>461.7</v>
      </c>
      <c r="BK10" s="224">
        <v>501</v>
      </c>
      <c r="BL10" s="225">
        <v>962.6</v>
      </c>
      <c r="BM10" s="224">
        <v>497.4</v>
      </c>
    </row>
    <row r="11" spans="1:65" ht="15" customHeight="1" x14ac:dyDescent="0.2">
      <c r="A11" s="143" t="s">
        <v>8</v>
      </c>
      <c r="B11" s="152">
        <v>0</v>
      </c>
      <c r="C11" s="152">
        <v>0</v>
      </c>
      <c r="D11" s="153">
        <v>0</v>
      </c>
      <c r="E11" s="152">
        <v>0</v>
      </c>
      <c r="F11" s="152">
        <v>0</v>
      </c>
      <c r="G11" s="153">
        <v>0</v>
      </c>
      <c r="H11" s="152">
        <v>0</v>
      </c>
      <c r="I11" s="152">
        <v>0</v>
      </c>
      <c r="J11" s="153">
        <v>0</v>
      </c>
      <c r="K11" s="152">
        <v>0</v>
      </c>
      <c r="L11" s="152">
        <v>0</v>
      </c>
      <c r="M11" s="153">
        <v>0</v>
      </c>
      <c r="N11" s="152">
        <v>0</v>
      </c>
      <c r="O11" s="152">
        <v>0</v>
      </c>
      <c r="P11" s="153">
        <v>0</v>
      </c>
      <c r="Q11" s="152">
        <v>0</v>
      </c>
      <c r="R11" s="152">
        <v>0</v>
      </c>
      <c r="S11" s="153">
        <v>0</v>
      </c>
      <c r="T11" s="152">
        <v>0</v>
      </c>
      <c r="U11" s="152">
        <v>0</v>
      </c>
      <c r="V11" s="153">
        <v>0</v>
      </c>
      <c r="W11" s="152">
        <v>0</v>
      </c>
      <c r="X11" s="152">
        <v>0</v>
      </c>
      <c r="Y11" s="153">
        <v>0</v>
      </c>
      <c r="Z11" s="152">
        <v>0</v>
      </c>
      <c r="AA11" s="152">
        <v>0</v>
      </c>
      <c r="AB11" s="153">
        <v>0</v>
      </c>
      <c r="AC11" s="152">
        <v>0</v>
      </c>
      <c r="AD11" s="152">
        <v>0</v>
      </c>
      <c r="AE11" s="153">
        <v>0</v>
      </c>
      <c r="AF11" s="236">
        <v>0</v>
      </c>
      <c r="AG11" s="236">
        <v>0</v>
      </c>
      <c r="AH11" s="237">
        <v>0</v>
      </c>
      <c r="AI11" s="152">
        <v>0</v>
      </c>
      <c r="AJ11" s="236">
        <v>0</v>
      </c>
      <c r="AK11" s="237">
        <v>0</v>
      </c>
      <c r="AL11" s="236">
        <v>0</v>
      </c>
      <c r="AM11" s="236">
        <v>0</v>
      </c>
      <c r="AN11" s="237">
        <v>0</v>
      </c>
      <c r="AO11" s="236">
        <v>0</v>
      </c>
      <c r="AP11" s="236">
        <v>0</v>
      </c>
      <c r="AQ11" s="237">
        <v>0</v>
      </c>
      <c r="AR11" s="236">
        <v>0</v>
      </c>
      <c r="AS11" s="236">
        <v>0</v>
      </c>
      <c r="AT11" s="237">
        <v>0</v>
      </c>
      <c r="AU11" s="236">
        <v>0</v>
      </c>
      <c r="AV11" s="236">
        <v>0</v>
      </c>
      <c r="AW11" s="237">
        <v>0</v>
      </c>
      <c r="AX11" s="236">
        <v>0</v>
      </c>
      <c r="AY11" s="236">
        <v>0</v>
      </c>
      <c r="AZ11" s="237">
        <v>0</v>
      </c>
      <c r="BA11" s="236">
        <v>0</v>
      </c>
      <c r="BB11" s="236">
        <v>0</v>
      </c>
      <c r="BC11" s="225">
        <v>0</v>
      </c>
      <c r="BD11" s="236">
        <v>0</v>
      </c>
      <c r="BE11" s="236">
        <v>0</v>
      </c>
      <c r="BF11" s="225">
        <v>0</v>
      </c>
      <c r="BG11" s="236">
        <v>0</v>
      </c>
      <c r="BH11" s="236">
        <v>0</v>
      </c>
      <c r="BI11" s="225">
        <v>0</v>
      </c>
      <c r="BJ11" s="236">
        <v>0</v>
      </c>
      <c r="BK11" s="236">
        <v>0</v>
      </c>
      <c r="BL11" s="225">
        <v>0</v>
      </c>
      <c r="BM11" s="236">
        <v>0</v>
      </c>
    </row>
    <row r="12" spans="1:65" ht="15" customHeight="1" x14ac:dyDescent="0.2">
      <c r="A12" s="143" t="s">
        <v>6</v>
      </c>
      <c r="B12" s="144">
        <v>-92.700000000000273</v>
      </c>
      <c r="C12" s="144">
        <v>-84.699999999999818</v>
      </c>
      <c r="D12" s="145">
        <v>-177.40000000000055</v>
      </c>
      <c r="E12" s="144">
        <v>-144.70000000000027</v>
      </c>
      <c r="F12" s="144">
        <v>-92.200000000000273</v>
      </c>
      <c r="G12" s="145">
        <v>-236.89999999999964</v>
      </c>
      <c r="H12" s="144">
        <v>-174.79999999999973</v>
      </c>
      <c r="I12" s="144">
        <v>-169.90000000000009</v>
      </c>
      <c r="J12" s="145">
        <v>-344.60000000000036</v>
      </c>
      <c r="K12" s="144">
        <v>-111.5</v>
      </c>
      <c r="L12" s="144">
        <v>-176.69999999999982</v>
      </c>
      <c r="M12" s="145">
        <v>-288.30000000000109</v>
      </c>
      <c r="N12" s="144">
        <v>-188.40000000000055</v>
      </c>
      <c r="O12" s="144">
        <v>-242.30000000000018</v>
      </c>
      <c r="P12" s="145">
        <v>-430.70000000000073</v>
      </c>
      <c r="Q12" s="144">
        <v>-260.09999999999945</v>
      </c>
      <c r="R12" s="144">
        <v>-477.03299999999854</v>
      </c>
      <c r="S12" s="145">
        <v>-737.03299999999945</v>
      </c>
      <c r="T12" s="144">
        <v>-728.16999999999916</v>
      </c>
      <c r="U12" s="144">
        <v>-167.62800000000016</v>
      </c>
      <c r="V12" s="145">
        <v>-895.79799999999705</v>
      </c>
      <c r="W12" s="144">
        <v>-231.27799999999888</v>
      </c>
      <c r="X12" s="144">
        <v>-348.15300000000025</v>
      </c>
      <c r="Y12" s="145">
        <v>-579.33100000000195</v>
      </c>
      <c r="Z12" s="144">
        <v>-238.92900000000009</v>
      </c>
      <c r="AA12" s="144">
        <v>-429.47000000000116</v>
      </c>
      <c r="AB12" s="145">
        <v>-668.49900000000162</v>
      </c>
      <c r="AC12" s="144">
        <v>-357.41200000000026</v>
      </c>
      <c r="AD12" s="144">
        <v>-147.99599999999964</v>
      </c>
      <c r="AE12" s="145">
        <v>-505.30899999999929</v>
      </c>
      <c r="AF12" s="226">
        <v>-199.75</v>
      </c>
      <c r="AG12" s="226">
        <v>-268.25199999999995</v>
      </c>
      <c r="AH12" s="227">
        <v>-468.0029999999997</v>
      </c>
      <c r="AI12" s="144">
        <v>-284.02499999999964</v>
      </c>
      <c r="AJ12" s="226">
        <v>-241.43699999999899</v>
      </c>
      <c r="AK12" s="227">
        <v>-525.5619999999999</v>
      </c>
      <c r="AL12" s="226">
        <v>-251.94400000000041</v>
      </c>
      <c r="AM12" s="226">
        <v>-227.79099999999926</v>
      </c>
      <c r="AN12" s="227">
        <v>-479.63500000000022</v>
      </c>
      <c r="AO12" s="226">
        <v>-236.27499999999964</v>
      </c>
      <c r="AP12" s="226">
        <v>-141.875</v>
      </c>
      <c r="AQ12" s="227">
        <v>-378.14999999999964</v>
      </c>
      <c r="AR12" s="226">
        <v>-196.65700000000015</v>
      </c>
      <c r="AS12" s="226">
        <v>-180.37700000000041</v>
      </c>
      <c r="AT12" s="227">
        <v>-377.13500000000022</v>
      </c>
      <c r="AU12" s="226">
        <v>-155.43700000000081</v>
      </c>
      <c r="AV12" s="226">
        <v>-240.00900000000001</v>
      </c>
      <c r="AW12" s="227">
        <v>-395.5460000000021</v>
      </c>
      <c r="AX12" s="226">
        <v>-218.14000000000033</v>
      </c>
      <c r="AY12" s="226">
        <v>-189.25</v>
      </c>
      <c r="AZ12" s="227">
        <v>-407.29000000000087</v>
      </c>
      <c r="BA12" s="226">
        <v>-183.80400000000009</v>
      </c>
      <c r="BB12" s="226">
        <v>-283.75899999999911</v>
      </c>
      <c r="BC12" s="227">
        <v>-467.36299999999937</v>
      </c>
      <c r="BD12" s="226">
        <v>-173.38400000000001</v>
      </c>
      <c r="BE12" s="226">
        <v>-224.1279999999997</v>
      </c>
      <c r="BF12" s="227">
        <v>-397.51199999999881</v>
      </c>
      <c r="BG12" s="226">
        <v>-332.42399999999907</v>
      </c>
      <c r="BH12" s="226">
        <v>-275.69300000000112</v>
      </c>
      <c r="BI12" s="227">
        <v>-608.11599999999817</v>
      </c>
      <c r="BJ12" s="226">
        <v>-198.41900000000169</v>
      </c>
      <c r="BK12" s="226">
        <v>-271.28000000000065</v>
      </c>
      <c r="BL12" s="227">
        <v>-469.4989999999998</v>
      </c>
      <c r="BM12" s="226">
        <v>-207.30000000000109</v>
      </c>
    </row>
    <row r="13" spans="1:65" ht="15" customHeight="1" x14ac:dyDescent="0.2">
      <c r="A13" s="207" t="s">
        <v>9</v>
      </c>
      <c r="B13" s="146">
        <v>2483.4</v>
      </c>
      <c r="C13" s="146">
        <v>2617.8000000000002</v>
      </c>
      <c r="D13" s="142">
        <v>5101.2</v>
      </c>
      <c r="E13" s="146">
        <v>2520</v>
      </c>
      <c r="F13" s="146">
        <v>2976.4</v>
      </c>
      <c r="G13" s="142">
        <v>5496.4</v>
      </c>
      <c r="H13" s="146">
        <v>3618.3</v>
      </c>
      <c r="I13" s="146">
        <v>3813.7</v>
      </c>
      <c r="J13" s="142">
        <v>7432</v>
      </c>
      <c r="K13" s="146">
        <v>3661</v>
      </c>
      <c r="L13" s="146">
        <v>3832.8</v>
      </c>
      <c r="M13" s="142">
        <v>7493.9</v>
      </c>
      <c r="N13" s="146">
        <v>4228.7</v>
      </c>
      <c r="O13" s="146">
        <v>4076.3</v>
      </c>
      <c r="P13" s="142">
        <v>8305</v>
      </c>
      <c r="Q13" s="146">
        <v>4679.3</v>
      </c>
      <c r="R13" s="146">
        <v>5598.6</v>
      </c>
      <c r="S13" s="142">
        <v>10278</v>
      </c>
      <c r="T13" s="146">
        <v>5960.4</v>
      </c>
      <c r="U13" s="146">
        <v>4005.1</v>
      </c>
      <c r="V13" s="142">
        <v>9965.4000000000015</v>
      </c>
      <c r="W13" s="146">
        <v>3980.9</v>
      </c>
      <c r="X13" s="146">
        <v>4387.3999999999996</v>
      </c>
      <c r="Y13" s="142">
        <v>8368.2999999999993</v>
      </c>
      <c r="Z13" s="146">
        <v>4470.5</v>
      </c>
      <c r="AA13" s="146">
        <v>4400.5999999999995</v>
      </c>
      <c r="AB13" s="142">
        <v>8871.1999999999989</v>
      </c>
      <c r="AC13" s="146">
        <v>4352.3</v>
      </c>
      <c r="AD13" s="146">
        <v>3910.1000000000004</v>
      </c>
      <c r="AE13" s="142">
        <v>8262.4</v>
      </c>
      <c r="AF13" s="228">
        <v>3616.8</v>
      </c>
      <c r="AG13" s="228">
        <v>3493.8</v>
      </c>
      <c r="AH13" s="225">
        <v>7110.6</v>
      </c>
      <c r="AI13" s="146">
        <v>3817.8</v>
      </c>
      <c r="AJ13" s="228">
        <v>3859.3</v>
      </c>
      <c r="AK13" s="225">
        <v>7677</v>
      </c>
      <c r="AL13" s="228">
        <v>4249.8999999999996</v>
      </c>
      <c r="AM13" s="228">
        <v>4131.5</v>
      </c>
      <c r="AN13" s="225">
        <v>8381.4</v>
      </c>
      <c r="AO13" s="228">
        <v>4348.3</v>
      </c>
      <c r="AP13" s="228">
        <v>4639.8</v>
      </c>
      <c r="AQ13" s="225">
        <v>8988.1</v>
      </c>
      <c r="AR13" s="228">
        <v>5055.3999999999996</v>
      </c>
      <c r="AS13" s="228">
        <v>5489</v>
      </c>
      <c r="AT13" s="225">
        <v>10544.4</v>
      </c>
      <c r="AU13" s="228">
        <v>5452.9</v>
      </c>
      <c r="AV13" s="228">
        <v>6053.6</v>
      </c>
      <c r="AW13" s="225">
        <v>11506.5</v>
      </c>
      <c r="AX13" s="228">
        <v>6400.4</v>
      </c>
      <c r="AY13" s="228">
        <v>6135</v>
      </c>
      <c r="AZ13" s="225">
        <v>12535.4</v>
      </c>
      <c r="BA13" s="228">
        <v>5861</v>
      </c>
      <c r="BB13" s="228">
        <v>5423.6</v>
      </c>
      <c r="BC13" s="225">
        <v>11284.7</v>
      </c>
      <c r="BD13" s="228">
        <v>5817.4</v>
      </c>
      <c r="BE13" s="228">
        <v>7055.6</v>
      </c>
      <c r="BF13" s="225">
        <v>12873</v>
      </c>
      <c r="BG13" s="228">
        <v>9418.6</v>
      </c>
      <c r="BH13" s="228">
        <v>9572.2999999999993</v>
      </c>
      <c r="BI13" s="225">
        <v>18990.900000000001</v>
      </c>
      <c r="BJ13" s="228">
        <v>9323.7999999999993</v>
      </c>
      <c r="BK13" s="228">
        <v>8850.5</v>
      </c>
      <c r="BL13" s="225">
        <v>18174.3</v>
      </c>
      <c r="BM13" s="228">
        <v>8538.7999999999993</v>
      </c>
    </row>
    <row r="14" spans="1:65" ht="15" customHeight="1" x14ac:dyDescent="0.2">
      <c r="A14" s="288" t="s">
        <v>10</v>
      </c>
      <c r="B14" s="141">
        <v>205.1</v>
      </c>
      <c r="C14" s="141">
        <v>218.8</v>
      </c>
      <c r="D14" s="142">
        <v>423.9</v>
      </c>
      <c r="E14" s="141">
        <v>208.7</v>
      </c>
      <c r="F14" s="141">
        <v>276.5</v>
      </c>
      <c r="G14" s="142">
        <v>485.2</v>
      </c>
      <c r="H14" s="141">
        <v>412.8</v>
      </c>
      <c r="I14" s="141">
        <v>438.4</v>
      </c>
      <c r="J14" s="142">
        <v>851.2</v>
      </c>
      <c r="K14" s="141">
        <v>357.4</v>
      </c>
      <c r="L14" s="141">
        <v>383.5</v>
      </c>
      <c r="M14" s="142">
        <v>740.9</v>
      </c>
      <c r="N14" s="141">
        <v>405.5</v>
      </c>
      <c r="O14" s="141">
        <v>400.3</v>
      </c>
      <c r="P14" s="142">
        <v>805.8</v>
      </c>
      <c r="Q14" s="141">
        <v>65.400000000000006</v>
      </c>
      <c r="R14" s="141">
        <v>159.19999999999999</v>
      </c>
      <c r="S14" s="142">
        <v>224.6</v>
      </c>
      <c r="T14" s="141">
        <v>206.9</v>
      </c>
      <c r="U14" s="141">
        <v>169.1</v>
      </c>
      <c r="V14" s="142">
        <v>375.9</v>
      </c>
      <c r="W14" s="141">
        <v>125.8</v>
      </c>
      <c r="X14" s="141">
        <v>130.69999999999999</v>
      </c>
      <c r="Y14" s="142">
        <v>256.60000000000002</v>
      </c>
      <c r="Z14" s="141">
        <v>143.19999999999999</v>
      </c>
      <c r="AA14" s="141">
        <v>121.1</v>
      </c>
      <c r="AB14" s="142">
        <v>264.3</v>
      </c>
      <c r="AC14" s="141">
        <v>190</v>
      </c>
      <c r="AD14" s="141">
        <v>174.3</v>
      </c>
      <c r="AE14" s="142">
        <v>364.3</v>
      </c>
      <c r="AF14" s="224">
        <v>93.2</v>
      </c>
      <c r="AG14" s="224">
        <v>101.4</v>
      </c>
      <c r="AH14" s="225">
        <v>194.6</v>
      </c>
      <c r="AI14" s="141">
        <v>181.2</v>
      </c>
      <c r="AJ14" s="224">
        <v>155.5</v>
      </c>
      <c r="AK14" s="225">
        <v>336.7</v>
      </c>
      <c r="AL14" s="224">
        <v>112.3</v>
      </c>
      <c r="AM14" s="224">
        <v>78.7</v>
      </c>
      <c r="AN14" s="225">
        <v>191.1</v>
      </c>
      <c r="AO14" s="224">
        <v>88.2</v>
      </c>
      <c r="AP14" s="224">
        <v>123.4</v>
      </c>
      <c r="AQ14" s="225">
        <v>211.6</v>
      </c>
      <c r="AR14" s="224">
        <v>138.5</v>
      </c>
      <c r="AS14" s="224">
        <v>67</v>
      </c>
      <c r="AT14" s="225">
        <v>205.5</v>
      </c>
      <c r="AU14" s="224">
        <v>28</v>
      </c>
      <c r="AV14" s="224">
        <v>23.9</v>
      </c>
      <c r="AW14" s="225">
        <v>51.9</v>
      </c>
      <c r="AX14" s="224">
        <v>9.1999999999999993</v>
      </c>
      <c r="AY14" s="224">
        <v>3.6</v>
      </c>
      <c r="AZ14" s="225">
        <v>12.8</v>
      </c>
      <c r="BA14" s="224">
        <v>0</v>
      </c>
      <c r="BB14" s="224">
        <v>-0.1</v>
      </c>
      <c r="BC14" s="225">
        <v>-0.1</v>
      </c>
      <c r="BD14" s="224">
        <v>0</v>
      </c>
      <c r="BE14" s="224">
        <v>0.1</v>
      </c>
      <c r="BF14" s="225">
        <v>0.1</v>
      </c>
      <c r="BG14" s="224">
        <v>0</v>
      </c>
      <c r="BH14" s="224">
        <v>0</v>
      </c>
      <c r="BI14" s="225">
        <v>0</v>
      </c>
      <c r="BJ14" s="224">
        <v>0</v>
      </c>
      <c r="BK14" s="224">
        <v>0</v>
      </c>
      <c r="BL14" s="225">
        <v>0</v>
      </c>
      <c r="BM14" s="224">
        <v>0</v>
      </c>
    </row>
    <row r="15" spans="1:65" ht="15" customHeight="1" x14ac:dyDescent="0.2">
      <c r="A15" s="143" t="s">
        <v>6</v>
      </c>
      <c r="B15" s="147">
        <v>-120.40000000000018</v>
      </c>
      <c r="C15" s="147">
        <v>-132.7000000000001</v>
      </c>
      <c r="D15" s="148">
        <v>-253.0999999999998</v>
      </c>
      <c r="E15" s="147">
        <v>-124.50000000000017</v>
      </c>
      <c r="F15" s="147">
        <v>-119</v>
      </c>
      <c r="G15" s="148">
        <v>-243.49999999999926</v>
      </c>
      <c r="H15" s="147">
        <v>-159.40000000000038</v>
      </c>
      <c r="I15" s="147">
        <v>-183.0999999999998</v>
      </c>
      <c r="J15" s="148">
        <v>-342.50000000000023</v>
      </c>
      <c r="K15" s="147">
        <v>-136.80000000000007</v>
      </c>
      <c r="L15" s="147">
        <v>-85.400000000000546</v>
      </c>
      <c r="M15" s="148">
        <v>-222.19999999999925</v>
      </c>
      <c r="N15" s="147">
        <v>-126.30000000000018</v>
      </c>
      <c r="O15" s="147">
        <v>-124.40000000000038</v>
      </c>
      <c r="P15" s="148">
        <v>-250.69999999999959</v>
      </c>
      <c r="Q15" s="147">
        <v>-25.700000000000188</v>
      </c>
      <c r="R15" s="147">
        <v>-15.600000000000534</v>
      </c>
      <c r="S15" s="148">
        <v>-41.399999999999267</v>
      </c>
      <c r="T15" s="147">
        <v>-24.299999999999642</v>
      </c>
      <c r="U15" s="147">
        <v>-15.000000000000085</v>
      </c>
      <c r="V15" s="148">
        <v>-39.00000000000216</v>
      </c>
      <c r="W15" s="147">
        <v>-16.200000000000088</v>
      </c>
      <c r="X15" s="147">
        <v>-10.499999999999261</v>
      </c>
      <c r="Y15" s="148">
        <v>-26.799999999998931</v>
      </c>
      <c r="Z15" s="147">
        <v>-13.300000000000352</v>
      </c>
      <c r="AA15" s="147">
        <v>-9.6999999999994486</v>
      </c>
      <c r="AB15" s="148">
        <v>-23.099999999999284</v>
      </c>
      <c r="AC15" s="147">
        <v>-12.5</v>
      </c>
      <c r="AD15" s="147">
        <v>-11.500000000000284</v>
      </c>
      <c r="AE15" s="148">
        <v>-23.99999999999892</v>
      </c>
      <c r="AF15" s="229">
        <v>-15.000000000000185</v>
      </c>
      <c r="AG15" s="229">
        <v>-16.000000000000369</v>
      </c>
      <c r="AH15" s="230">
        <v>-31.00000000000054</v>
      </c>
      <c r="AI15" s="147">
        <v>-16.60000000000008</v>
      </c>
      <c r="AJ15" s="229">
        <v>-16.100000000000364</v>
      </c>
      <c r="AK15" s="230">
        <v>-32.599999999999625</v>
      </c>
      <c r="AL15" s="229">
        <v>-10.59999999999927</v>
      </c>
      <c r="AM15" s="229">
        <v>-9.599999999999639</v>
      </c>
      <c r="AN15" s="230">
        <v>-20.299999999998903</v>
      </c>
      <c r="AO15" s="229">
        <v>-6.5000000000001847</v>
      </c>
      <c r="AP15" s="229">
        <v>-10.500000000000369</v>
      </c>
      <c r="AQ15" s="230">
        <v>-16.999999999999631</v>
      </c>
      <c r="AR15" s="229">
        <v>-8.6999999999998181</v>
      </c>
      <c r="AS15" s="229">
        <v>-5.8000000000001819</v>
      </c>
      <c r="AT15" s="230">
        <v>-14.600000000000364</v>
      </c>
      <c r="AU15" s="229">
        <v>-4.5</v>
      </c>
      <c r="AV15" s="229">
        <v>-4.2000000000001805</v>
      </c>
      <c r="AW15" s="230">
        <v>-8.699999999999271</v>
      </c>
      <c r="AX15" s="229">
        <v>-2.2999999999994536</v>
      </c>
      <c r="AY15" s="229">
        <v>-0.29999999999981819</v>
      </c>
      <c r="AZ15" s="230">
        <v>-2.5999999999992731</v>
      </c>
      <c r="BA15" s="229">
        <v>0</v>
      </c>
      <c r="BB15" s="229">
        <v>-3.6379232959404817E-13</v>
      </c>
      <c r="BC15" s="230">
        <v>-0.20000000000109139</v>
      </c>
      <c r="BD15" s="229">
        <v>0</v>
      </c>
      <c r="BE15" s="229">
        <v>-0.1</v>
      </c>
      <c r="BF15" s="230">
        <v>-0.1</v>
      </c>
      <c r="BG15" s="229">
        <v>0.1000000000003638</v>
      </c>
      <c r="BH15" s="229">
        <v>-9.9999999998544808E-2</v>
      </c>
      <c r="BI15" s="230">
        <v>0</v>
      </c>
      <c r="BJ15" s="229">
        <v>0</v>
      </c>
      <c r="BK15" s="229">
        <v>0</v>
      </c>
      <c r="BL15" s="230">
        <v>0</v>
      </c>
      <c r="BM15" s="229">
        <v>0</v>
      </c>
    </row>
    <row r="16" spans="1:65" ht="15" customHeight="1" x14ac:dyDescent="0.2">
      <c r="A16" s="208" t="s">
        <v>174</v>
      </c>
      <c r="B16" s="146">
        <v>2568.1</v>
      </c>
      <c r="C16" s="146">
        <v>2703.9</v>
      </c>
      <c r="D16" s="142">
        <v>5272</v>
      </c>
      <c r="E16" s="146">
        <v>2604.1999999999998</v>
      </c>
      <c r="F16" s="146">
        <v>3133.9</v>
      </c>
      <c r="G16" s="142">
        <v>5738.1</v>
      </c>
      <c r="H16" s="146">
        <v>3871.7</v>
      </c>
      <c r="I16" s="146">
        <v>4069</v>
      </c>
      <c r="J16" s="142">
        <v>7940.7</v>
      </c>
      <c r="K16" s="146">
        <v>3881.6</v>
      </c>
      <c r="L16" s="146">
        <v>4130.8999999999996</v>
      </c>
      <c r="M16" s="142">
        <v>8012.6</v>
      </c>
      <c r="N16" s="146">
        <v>4507.8999999999996</v>
      </c>
      <c r="O16" s="146">
        <v>4352.2</v>
      </c>
      <c r="P16" s="142">
        <v>8860.1</v>
      </c>
      <c r="Q16" s="146">
        <v>4719</v>
      </c>
      <c r="R16" s="146">
        <v>5742.2</v>
      </c>
      <c r="S16" s="142">
        <v>10461.200000000001</v>
      </c>
      <c r="T16" s="146">
        <v>6143</v>
      </c>
      <c r="U16" s="146">
        <v>4159.2</v>
      </c>
      <c r="V16" s="142">
        <v>10302.299999999999</v>
      </c>
      <c r="W16" s="146">
        <v>4090.5</v>
      </c>
      <c r="X16" s="146">
        <v>4507.6000000000004</v>
      </c>
      <c r="Y16" s="142">
        <v>8598.1</v>
      </c>
      <c r="Z16" s="146">
        <v>4600.3999999999996</v>
      </c>
      <c r="AA16" s="146">
        <v>4512</v>
      </c>
      <c r="AB16" s="142">
        <v>9112.4</v>
      </c>
      <c r="AC16" s="146">
        <v>4529.8</v>
      </c>
      <c r="AD16" s="146">
        <v>4072.9</v>
      </c>
      <c r="AE16" s="142">
        <v>8602.7000000000007</v>
      </c>
      <c r="AF16" s="228">
        <v>3695</v>
      </c>
      <c r="AG16" s="228">
        <v>3579.2</v>
      </c>
      <c r="AH16" s="225">
        <v>7274.2</v>
      </c>
      <c r="AI16" s="146">
        <v>3982.4</v>
      </c>
      <c r="AJ16" s="228">
        <v>3998.7</v>
      </c>
      <c r="AK16" s="225">
        <v>7981.1</v>
      </c>
      <c r="AL16" s="228">
        <v>4351.6000000000004</v>
      </c>
      <c r="AM16" s="228">
        <v>4200.6000000000004</v>
      </c>
      <c r="AN16" s="225">
        <v>8552.2000000000007</v>
      </c>
      <c r="AO16" s="228">
        <v>4430</v>
      </c>
      <c r="AP16" s="228">
        <v>4752.7</v>
      </c>
      <c r="AQ16" s="225">
        <v>9182.7000000000007</v>
      </c>
      <c r="AR16" s="228">
        <v>5185.2</v>
      </c>
      <c r="AS16" s="228">
        <v>5550.2</v>
      </c>
      <c r="AT16" s="225">
        <v>10735.3</v>
      </c>
      <c r="AU16" s="228">
        <v>5476.4</v>
      </c>
      <c r="AV16" s="228">
        <v>6073.3</v>
      </c>
      <c r="AW16" s="225">
        <v>11549.7</v>
      </c>
      <c r="AX16" s="228">
        <v>6407.3</v>
      </c>
      <c r="AY16" s="228">
        <v>6138.3</v>
      </c>
      <c r="AZ16" s="225">
        <v>12545.6</v>
      </c>
      <c r="BA16" s="228">
        <v>5861</v>
      </c>
      <c r="BB16" s="228">
        <v>5423.5</v>
      </c>
      <c r="BC16" s="225">
        <v>11284.4</v>
      </c>
      <c r="BD16" s="228">
        <v>5817.4</v>
      </c>
      <c r="BE16" s="228">
        <v>7055.6</v>
      </c>
      <c r="BF16" s="225">
        <v>12873</v>
      </c>
      <c r="BG16" s="228">
        <v>9418.7000000000007</v>
      </c>
      <c r="BH16" s="228">
        <v>9572.2000000000007</v>
      </c>
      <c r="BI16" s="225">
        <v>18990.900000000001</v>
      </c>
      <c r="BJ16" s="228">
        <v>9323.7999999999993</v>
      </c>
      <c r="BK16" s="228">
        <v>8850.5</v>
      </c>
      <c r="BL16" s="225">
        <v>18174.3</v>
      </c>
      <c r="BM16" s="228">
        <v>8538.7999999999993</v>
      </c>
    </row>
    <row r="17" spans="1:65" ht="15" customHeight="1" x14ac:dyDescent="0.2">
      <c r="A17" s="143" t="s">
        <v>83</v>
      </c>
      <c r="B17" s="141">
        <v>20</v>
      </c>
      <c r="C17" s="141">
        <v>10</v>
      </c>
      <c r="D17" s="142">
        <v>30</v>
      </c>
      <c r="E17" s="141">
        <v>12</v>
      </c>
      <c r="F17" s="141">
        <v>14</v>
      </c>
      <c r="G17" s="142">
        <v>26</v>
      </c>
      <c r="H17" s="141">
        <v>9</v>
      </c>
      <c r="I17" s="141">
        <v>15</v>
      </c>
      <c r="J17" s="142">
        <v>24</v>
      </c>
      <c r="K17" s="141">
        <v>10</v>
      </c>
      <c r="L17" s="141">
        <v>8</v>
      </c>
      <c r="M17" s="142">
        <v>18</v>
      </c>
      <c r="N17" s="141">
        <v>20</v>
      </c>
      <c r="O17" s="141">
        <v>33</v>
      </c>
      <c r="P17" s="142">
        <v>53</v>
      </c>
      <c r="Q17" s="141">
        <v>15</v>
      </c>
      <c r="R17" s="141">
        <v>19</v>
      </c>
      <c r="S17" s="142">
        <v>34</v>
      </c>
      <c r="T17" s="141">
        <v>13</v>
      </c>
      <c r="U17" s="141">
        <v>14</v>
      </c>
      <c r="V17" s="142">
        <v>27</v>
      </c>
      <c r="W17" s="141">
        <v>12</v>
      </c>
      <c r="X17" s="141">
        <v>14</v>
      </c>
      <c r="Y17" s="142">
        <v>26</v>
      </c>
      <c r="Z17" s="141">
        <v>12</v>
      </c>
      <c r="AA17" s="141">
        <v>10</v>
      </c>
      <c r="AB17" s="142">
        <v>22</v>
      </c>
      <c r="AC17" s="141">
        <v>9</v>
      </c>
      <c r="AD17" s="141">
        <v>10</v>
      </c>
      <c r="AE17" s="142">
        <v>19</v>
      </c>
      <c r="AF17" s="224">
        <v>9</v>
      </c>
      <c r="AG17" s="224">
        <v>7</v>
      </c>
      <c r="AH17" s="225">
        <v>16</v>
      </c>
      <c r="AI17" s="141">
        <v>16.5</v>
      </c>
      <c r="AJ17" s="224">
        <v>9</v>
      </c>
      <c r="AK17" s="225">
        <v>26</v>
      </c>
      <c r="AL17" s="224">
        <v>10.199999999999999</v>
      </c>
      <c r="AM17" s="224">
        <v>9.1999999999999993</v>
      </c>
      <c r="AN17" s="225">
        <v>19.399999999999999</v>
      </c>
      <c r="AO17" s="224">
        <v>8.8000000000000007</v>
      </c>
      <c r="AP17" s="224">
        <v>11.2</v>
      </c>
      <c r="AQ17" s="225">
        <v>20</v>
      </c>
      <c r="AR17" s="224">
        <v>10.1</v>
      </c>
      <c r="AS17" s="224">
        <v>12.1</v>
      </c>
      <c r="AT17" s="225">
        <v>22.2</v>
      </c>
      <c r="AU17" s="224">
        <v>14.1</v>
      </c>
      <c r="AV17" s="224">
        <v>14.4</v>
      </c>
      <c r="AW17" s="225">
        <v>28.5</v>
      </c>
      <c r="AX17" s="224">
        <v>15.6</v>
      </c>
      <c r="AY17" s="224">
        <v>25.199999999999996</v>
      </c>
      <c r="AZ17" s="225">
        <v>40.799999999999997</v>
      </c>
      <c r="BA17" s="224">
        <v>21.6</v>
      </c>
      <c r="BB17" s="224">
        <v>18.100000000000001</v>
      </c>
      <c r="BC17" s="225">
        <v>39.700000000000003</v>
      </c>
      <c r="BD17" s="224">
        <v>14</v>
      </c>
      <c r="BE17" s="224">
        <v>15.3</v>
      </c>
      <c r="BF17" s="225">
        <v>29.3</v>
      </c>
      <c r="BG17" s="224">
        <v>17.5</v>
      </c>
      <c r="BH17" s="224">
        <v>21.5</v>
      </c>
      <c r="BI17" s="225">
        <v>39</v>
      </c>
      <c r="BJ17" s="224">
        <v>33.799999999999997</v>
      </c>
      <c r="BK17" s="224">
        <v>34.4</v>
      </c>
      <c r="BL17" s="225">
        <v>68.2</v>
      </c>
      <c r="BM17" s="224">
        <v>54.8</v>
      </c>
    </row>
    <row r="18" spans="1:65" ht="15" customHeight="1" thickBot="1" x14ac:dyDescent="0.25">
      <c r="A18" s="208" t="s">
        <v>175</v>
      </c>
      <c r="B18" s="150">
        <v>2588</v>
      </c>
      <c r="C18" s="150">
        <v>2714</v>
      </c>
      <c r="D18" s="151">
        <v>5302</v>
      </c>
      <c r="E18" s="150">
        <v>2616</v>
      </c>
      <c r="F18" s="150">
        <v>3148</v>
      </c>
      <c r="G18" s="151">
        <v>5764</v>
      </c>
      <c r="H18" s="150">
        <v>3881</v>
      </c>
      <c r="I18" s="150">
        <v>4084</v>
      </c>
      <c r="J18" s="151">
        <v>7965</v>
      </c>
      <c r="K18" s="150">
        <v>3892</v>
      </c>
      <c r="L18" s="150">
        <v>4139</v>
      </c>
      <c r="M18" s="151">
        <v>8031</v>
      </c>
      <c r="N18" s="150">
        <v>4528</v>
      </c>
      <c r="O18" s="150">
        <v>4385</v>
      </c>
      <c r="P18" s="151">
        <v>8913</v>
      </c>
      <c r="Q18" s="150">
        <v>4734</v>
      </c>
      <c r="R18" s="150">
        <v>5761</v>
      </c>
      <c r="S18" s="151">
        <v>10495</v>
      </c>
      <c r="T18" s="150">
        <v>6156</v>
      </c>
      <c r="U18" s="150">
        <v>4173</v>
      </c>
      <c r="V18" s="151">
        <v>10329</v>
      </c>
      <c r="W18" s="150">
        <v>4103</v>
      </c>
      <c r="X18" s="150">
        <v>4521</v>
      </c>
      <c r="Y18" s="151">
        <v>8624</v>
      </c>
      <c r="Z18" s="150">
        <v>4612</v>
      </c>
      <c r="AA18" s="150">
        <v>4522</v>
      </c>
      <c r="AB18" s="151">
        <v>9134</v>
      </c>
      <c r="AC18" s="150">
        <v>4539</v>
      </c>
      <c r="AD18" s="150">
        <v>4083</v>
      </c>
      <c r="AE18" s="151">
        <v>8622</v>
      </c>
      <c r="AF18" s="231">
        <v>3704</v>
      </c>
      <c r="AG18" s="231">
        <v>3586.0101099224953</v>
      </c>
      <c r="AH18" s="232">
        <v>7289.6357837598844</v>
      </c>
      <c r="AI18" s="150">
        <v>3998.9</v>
      </c>
      <c r="AJ18" s="231">
        <v>4007.7</v>
      </c>
      <c r="AK18" s="232">
        <v>8007.1</v>
      </c>
      <c r="AL18" s="231">
        <v>4361.8</v>
      </c>
      <c r="AM18" s="231">
        <v>4209.8</v>
      </c>
      <c r="AN18" s="232">
        <v>8571.6</v>
      </c>
      <c r="AO18" s="231">
        <v>4438.8</v>
      </c>
      <c r="AP18" s="231">
        <v>4763.8999999999996</v>
      </c>
      <c r="AQ18" s="232">
        <v>9202.7000000000007</v>
      </c>
      <c r="AR18" s="231">
        <v>5195.3</v>
      </c>
      <c r="AS18" s="231">
        <v>5562.3</v>
      </c>
      <c r="AT18" s="232">
        <v>10757.5</v>
      </c>
      <c r="AU18" s="231">
        <v>5490.5</v>
      </c>
      <c r="AV18" s="231">
        <f>AW18-AU18</f>
        <v>6087.7000000000007</v>
      </c>
      <c r="AW18" s="232">
        <v>11578.2</v>
      </c>
      <c r="AX18" s="231">
        <v>6422.9000000000005</v>
      </c>
      <c r="AY18" s="231">
        <f>AZ18-AX18</f>
        <v>6163.4999999999991</v>
      </c>
      <c r="AZ18" s="232">
        <f>+AZ16+AZ17</f>
        <v>12586.4</v>
      </c>
      <c r="BA18" s="231">
        <f>+BA16+BA17</f>
        <v>5882.6</v>
      </c>
      <c r="BB18" s="231">
        <f>BC18-BA18</f>
        <v>5441.5</v>
      </c>
      <c r="BC18" s="232">
        <f>+BC16+BC17</f>
        <v>11324.1</v>
      </c>
      <c r="BD18" s="231">
        <f>+BD16+BD17</f>
        <v>5831.4</v>
      </c>
      <c r="BE18" s="231">
        <f>BF18-BD18</f>
        <v>7070.9</v>
      </c>
      <c r="BF18" s="232">
        <f>+BF16+BF17</f>
        <v>12902.3</v>
      </c>
      <c r="BG18" s="231">
        <f>+BG16+BG17</f>
        <v>9436.2000000000007</v>
      </c>
      <c r="BH18" s="231">
        <f>BI18-BG18</f>
        <v>9593.7000000000007</v>
      </c>
      <c r="BI18" s="232">
        <f>+BI16+BI17</f>
        <v>19029.900000000001</v>
      </c>
      <c r="BJ18" s="231">
        <v>9357.6</v>
      </c>
      <c r="BK18" s="231">
        <f>BL18-BJ18</f>
        <v>8884.9</v>
      </c>
      <c r="BL18" s="232">
        <f>+BL16+BL17</f>
        <v>18242.5</v>
      </c>
      <c r="BM18" s="231">
        <f>+BM16+BM17</f>
        <v>8593.5999999999985</v>
      </c>
    </row>
    <row r="19" spans="1:65" ht="15" customHeight="1" thickTop="1" x14ac:dyDescent="0.2">
      <c r="A19" s="154"/>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2"/>
      <c r="AF19" s="141"/>
      <c r="AG19" s="141"/>
      <c r="AH19" s="142"/>
      <c r="AI19" s="141"/>
      <c r="AJ19" s="141"/>
      <c r="AK19" s="142"/>
      <c r="AL19" s="141"/>
      <c r="AM19" s="141"/>
      <c r="AN19" s="142"/>
      <c r="AO19" s="141"/>
      <c r="AP19" s="141"/>
      <c r="AQ19" s="142"/>
      <c r="AR19" s="141"/>
      <c r="AS19" s="141"/>
      <c r="AT19" s="142"/>
      <c r="AU19" s="141"/>
      <c r="AV19" s="141"/>
      <c r="AW19" s="142"/>
      <c r="AX19" s="141"/>
      <c r="AY19" s="141"/>
      <c r="AZ19" s="142"/>
      <c r="BA19" s="141"/>
      <c r="BB19" s="141"/>
      <c r="BC19" s="142"/>
      <c r="BD19" s="141"/>
      <c r="BE19" s="141"/>
      <c r="BF19" s="142"/>
      <c r="BG19" s="141"/>
      <c r="BH19" s="141"/>
      <c r="BI19" s="142"/>
      <c r="BJ19" s="142"/>
      <c r="BK19" s="142"/>
      <c r="BL19" s="142"/>
      <c r="BM19" s="142"/>
    </row>
    <row r="20" spans="1:65" ht="15" customHeight="1" x14ac:dyDescent="0.2">
      <c r="A20" s="154"/>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65" ht="15" customHeight="1" x14ac:dyDescent="0.2">
      <c r="A21" s="155" t="s">
        <v>87</v>
      </c>
      <c r="B21" s="156"/>
      <c r="C21" s="156"/>
      <c r="D21" s="157"/>
      <c r="E21" s="156"/>
      <c r="F21" s="156"/>
      <c r="G21" s="157"/>
      <c r="H21" s="156"/>
      <c r="I21" s="156"/>
      <c r="J21" s="157"/>
      <c r="K21" s="156"/>
      <c r="L21" s="156"/>
      <c r="M21" s="157"/>
      <c r="N21" s="156"/>
      <c r="O21" s="156"/>
      <c r="P21" s="157"/>
      <c r="Q21" s="156"/>
      <c r="R21" s="156"/>
      <c r="S21" s="157"/>
      <c r="T21" s="156"/>
      <c r="U21" s="156"/>
      <c r="V21" s="157"/>
      <c r="W21" s="156"/>
      <c r="X21" s="156"/>
      <c r="Y21" s="157"/>
      <c r="Z21" s="156"/>
      <c r="AA21" s="156"/>
      <c r="AB21" s="157"/>
      <c r="AC21" s="156"/>
      <c r="AD21" s="156"/>
      <c r="AE21" s="157"/>
      <c r="AF21" s="156"/>
      <c r="AG21" s="156"/>
      <c r="AH21" s="157"/>
      <c r="AI21" s="156"/>
      <c r="AJ21" s="156"/>
      <c r="AK21" s="157"/>
      <c r="AL21" s="156"/>
      <c r="AM21" s="156"/>
      <c r="AN21" s="157"/>
      <c r="AO21" s="156"/>
      <c r="AP21" s="156"/>
      <c r="AQ21" s="157"/>
      <c r="AR21" s="156"/>
      <c r="AS21" s="156"/>
      <c r="AT21" s="157"/>
      <c r="AU21" s="156"/>
      <c r="AV21" s="156"/>
      <c r="AW21" s="157"/>
      <c r="AX21" s="156"/>
      <c r="AY21" s="156"/>
      <c r="AZ21" s="157"/>
      <c r="BA21" s="156"/>
      <c r="BB21" s="156"/>
      <c r="BC21" s="157"/>
      <c r="BD21" s="156"/>
      <c r="BE21" s="156"/>
      <c r="BF21" s="157"/>
      <c r="BG21" s="156"/>
      <c r="BH21" s="156"/>
      <c r="BI21" s="157"/>
      <c r="BJ21" s="156"/>
      <c r="BK21" s="156"/>
      <c r="BL21" s="157"/>
      <c r="BM21" s="156"/>
    </row>
    <row r="22" spans="1:65" ht="15" customHeight="1" x14ac:dyDescent="0.2">
      <c r="A22" s="158"/>
      <c r="B22" s="159" t="s">
        <v>80</v>
      </c>
      <c r="C22" s="159" t="s">
        <v>81</v>
      </c>
      <c r="D22" s="157" t="s">
        <v>82</v>
      </c>
      <c r="E22" s="159" t="s">
        <v>80</v>
      </c>
      <c r="F22" s="159" t="s">
        <v>81</v>
      </c>
      <c r="G22" s="157" t="s">
        <v>82</v>
      </c>
      <c r="H22" s="159" t="s">
        <v>80</v>
      </c>
      <c r="I22" s="159" t="s">
        <v>81</v>
      </c>
      <c r="J22" s="157" t="s">
        <v>82</v>
      </c>
      <c r="K22" s="159" t="s">
        <v>80</v>
      </c>
      <c r="L22" s="159" t="s">
        <v>81</v>
      </c>
      <c r="M22" s="157" t="s">
        <v>82</v>
      </c>
      <c r="N22" s="159" t="s">
        <v>80</v>
      </c>
      <c r="O22" s="159" t="s">
        <v>81</v>
      </c>
      <c r="P22" s="157" t="s">
        <v>82</v>
      </c>
      <c r="Q22" s="159" t="s">
        <v>84</v>
      </c>
      <c r="R22" s="159" t="s">
        <v>81</v>
      </c>
      <c r="S22" s="157" t="s">
        <v>82</v>
      </c>
      <c r="T22" s="159" t="s">
        <v>84</v>
      </c>
      <c r="U22" s="159" t="s">
        <v>81</v>
      </c>
      <c r="V22" s="157" t="s">
        <v>82</v>
      </c>
      <c r="W22" s="159" t="s">
        <v>80</v>
      </c>
      <c r="X22" s="159" t="s">
        <v>81</v>
      </c>
      <c r="Y22" s="157" t="s">
        <v>82</v>
      </c>
      <c r="Z22" s="159" t="s">
        <v>84</v>
      </c>
      <c r="AA22" s="159" t="s">
        <v>81</v>
      </c>
      <c r="AB22" s="157" t="s">
        <v>82</v>
      </c>
      <c r="AC22" s="159" t="s">
        <v>84</v>
      </c>
      <c r="AD22" s="159" t="s">
        <v>90</v>
      </c>
      <c r="AE22" s="157" t="s">
        <v>91</v>
      </c>
      <c r="AF22" s="159" t="s">
        <v>84</v>
      </c>
      <c r="AG22" s="159" t="s">
        <v>90</v>
      </c>
      <c r="AH22" s="157" t="s">
        <v>91</v>
      </c>
      <c r="AI22" s="159" t="s">
        <v>84</v>
      </c>
      <c r="AJ22" s="159" t="s">
        <v>90</v>
      </c>
      <c r="AK22" s="157" t="s">
        <v>91</v>
      </c>
      <c r="AL22" s="159" t="s">
        <v>84</v>
      </c>
      <c r="AM22" s="159" t="s">
        <v>90</v>
      </c>
      <c r="AN22" s="157" t="s">
        <v>91</v>
      </c>
      <c r="AO22" s="159" t="s">
        <v>84</v>
      </c>
      <c r="AP22" s="159" t="s">
        <v>90</v>
      </c>
      <c r="AQ22" s="157" t="s">
        <v>91</v>
      </c>
      <c r="AR22" s="159" t="s">
        <v>84</v>
      </c>
      <c r="AS22" s="159" t="s">
        <v>90</v>
      </c>
      <c r="AT22" s="157" t="s">
        <v>91</v>
      </c>
      <c r="AU22" s="159" t="s">
        <v>84</v>
      </c>
      <c r="AV22" s="159" t="s">
        <v>90</v>
      </c>
      <c r="AW22" s="157" t="s">
        <v>91</v>
      </c>
      <c r="AX22" s="159" t="s">
        <v>84</v>
      </c>
      <c r="AY22" s="159" t="s">
        <v>90</v>
      </c>
      <c r="AZ22" s="157" t="s">
        <v>91</v>
      </c>
      <c r="BA22" s="159" t="s">
        <v>84</v>
      </c>
      <c r="BB22" s="159" t="s">
        <v>90</v>
      </c>
      <c r="BC22" s="157" t="s">
        <v>91</v>
      </c>
      <c r="BD22" s="159" t="s">
        <v>84</v>
      </c>
      <c r="BE22" s="159" t="s">
        <v>90</v>
      </c>
      <c r="BF22" s="157" t="s">
        <v>91</v>
      </c>
      <c r="BG22" s="159" t="s">
        <v>84</v>
      </c>
      <c r="BH22" s="159" t="s">
        <v>90</v>
      </c>
      <c r="BI22" s="157" t="s">
        <v>91</v>
      </c>
      <c r="BJ22" s="159" t="s">
        <v>84</v>
      </c>
      <c r="BK22" s="159" t="s">
        <v>90</v>
      </c>
      <c r="BL22" s="157" t="s">
        <v>91</v>
      </c>
      <c r="BM22" s="159" t="s">
        <v>84</v>
      </c>
    </row>
    <row r="23" spans="1:65" ht="15" customHeight="1" x14ac:dyDescent="0.2">
      <c r="A23" s="160" t="s">
        <v>5</v>
      </c>
      <c r="B23" s="159">
        <v>2003</v>
      </c>
      <c r="C23" s="159">
        <v>2003</v>
      </c>
      <c r="D23" s="157">
        <v>2003</v>
      </c>
      <c r="E23" s="159">
        <v>2004</v>
      </c>
      <c r="F23" s="159">
        <v>2004</v>
      </c>
      <c r="G23" s="157">
        <v>2004</v>
      </c>
      <c r="H23" s="159">
        <v>2005</v>
      </c>
      <c r="I23" s="159">
        <v>2005</v>
      </c>
      <c r="J23" s="157">
        <v>2005</v>
      </c>
      <c r="K23" s="159">
        <v>2006</v>
      </c>
      <c r="L23" s="159">
        <v>2006</v>
      </c>
      <c r="M23" s="157">
        <v>2006</v>
      </c>
      <c r="N23" s="159">
        <v>2007</v>
      </c>
      <c r="O23" s="159">
        <v>2007</v>
      </c>
      <c r="P23" s="157">
        <v>2007</v>
      </c>
      <c r="Q23" s="159">
        <v>2008</v>
      </c>
      <c r="R23" s="159">
        <v>2008</v>
      </c>
      <c r="S23" s="157">
        <v>2008</v>
      </c>
      <c r="T23" s="159">
        <v>2009</v>
      </c>
      <c r="U23" s="159">
        <v>2009</v>
      </c>
      <c r="V23" s="157">
        <v>2009</v>
      </c>
      <c r="W23" s="159">
        <v>2010</v>
      </c>
      <c r="X23" s="159">
        <v>2010</v>
      </c>
      <c r="Y23" s="157">
        <v>2010</v>
      </c>
      <c r="Z23" s="159">
        <v>2011</v>
      </c>
      <c r="AA23" s="159">
        <v>2011</v>
      </c>
      <c r="AB23" s="157">
        <v>2011</v>
      </c>
      <c r="AC23" s="159">
        <v>2012</v>
      </c>
      <c r="AD23" s="159">
        <v>2012</v>
      </c>
      <c r="AE23" s="157">
        <v>2012</v>
      </c>
      <c r="AF23" s="159">
        <v>2013</v>
      </c>
      <c r="AG23" s="159">
        <v>2013</v>
      </c>
      <c r="AH23" s="157">
        <v>2013</v>
      </c>
      <c r="AI23" s="159">
        <v>2014</v>
      </c>
      <c r="AJ23" s="159">
        <v>2014</v>
      </c>
      <c r="AK23" s="157">
        <v>2014</v>
      </c>
      <c r="AL23" s="159">
        <v>2015</v>
      </c>
      <c r="AM23" s="88">
        <v>2015</v>
      </c>
      <c r="AN23" s="89">
        <v>2015</v>
      </c>
      <c r="AO23" s="159">
        <v>2016</v>
      </c>
      <c r="AP23" s="88">
        <v>2016</v>
      </c>
      <c r="AQ23" s="89">
        <v>2016</v>
      </c>
      <c r="AR23" s="159">
        <v>2017</v>
      </c>
      <c r="AS23" s="159">
        <v>2017</v>
      </c>
      <c r="AT23" s="89">
        <v>2017</v>
      </c>
      <c r="AU23" s="159">
        <v>2018</v>
      </c>
      <c r="AV23" s="159">
        <v>2018</v>
      </c>
      <c r="AW23" s="89">
        <v>2018</v>
      </c>
      <c r="AX23" s="88">
        <v>2019</v>
      </c>
      <c r="AY23" s="88">
        <v>2019</v>
      </c>
      <c r="AZ23" s="89">
        <v>2019</v>
      </c>
      <c r="BA23" s="88">
        <v>2020</v>
      </c>
      <c r="BB23" s="88">
        <v>2020</v>
      </c>
      <c r="BC23" s="89">
        <v>2020</v>
      </c>
      <c r="BD23" s="88">
        <v>2021</v>
      </c>
      <c r="BE23" s="88">
        <v>2021</v>
      </c>
      <c r="BF23" s="89">
        <v>2021</v>
      </c>
      <c r="BG23" s="88">
        <v>2022</v>
      </c>
      <c r="BH23" s="88">
        <v>2022</v>
      </c>
      <c r="BI23" s="89">
        <v>2022</v>
      </c>
      <c r="BJ23" s="88">
        <v>2023</v>
      </c>
      <c r="BK23" s="88">
        <v>2023</v>
      </c>
      <c r="BL23" s="89">
        <v>2023</v>
      </c>
      <c r="BM23" s="88">
        <v>2024</v>
      </c>
    </row>
    <row r="24" spans="1:65" ht="15" customHeight="1" x14ac:dyDescent="0.2">
      <c r="A24" s="143" t="s">
        <v>231</v>
      </c>
      <c r="B24" s="141">
        <v>349.2</v>
      </c>
      <c r="C24" s="141">
        <v>387.5</v>
      </c>
      <c r="D24" s="142">
        <v>736.7</v>
      </c>
      <c r="E24" s="141">
        <v>384.4</v>
      </c>
      <c r="F24" s="141">
        <v>520.79999999999995</v>
      </c>
      <c r="G24" s="142">
        <v>905.2</v>
      </c>
      <c r="H24" s="141">
        <v>627.9</v>
      </c>
      <c r="I24" s="141">
        <v>751.9</v>
      </c>
      <c r="J24" s="142">
        <v>1379.8</v>
      </c>
      <c r="K24" s="141">
        <v>513</v>
      </c>
      <c r="L24" s="141">
        <v>235.3</v>
      </c>
      <c r="M24" s="142">
        <v>748.3</v>
      </c>
      <c r="N24" s="141">
        <v>584.5</v>
      </c>
      <c r="O24" s="141">
        <v>446</v>
      </c>
      <c r="P24" s="142">
        <v>1030.5</v>
      </c>
      <c r="Q24" s="141">
        <v>476.3</v>
      </c>
      <c r="R24" s="141">
        <v>768.9</v>
      </c>
      <c r="S24" s="142">
        <v>1245.3</v>
      </c>
      <c r="T24" s="141">
        <v>848.7</v>
      </c>
      <c r="U24" s="141">
        <v>-399.7</v>
      </c>
      <c r="V24" s="142">
        <v>449</v>
      </c>
      <c r="W24" s="141">
        <v>25.2</v>
      </c>
      <c r="X24" s="141">
        <v>295.8</v>
      </c>
      <c r="Y24" s="142">
        <v>321</v>
      </c>
      <c r="Z24" s="141">
        <v>-60.5</v>
      </c>
      <c r="AA24" s="141">
        <v>-962.9</v>
      </c>
      <c r="AB24" s="142">
        <v>-1023.4</v>
      </c>
      <c r="AC24" s="141">
        <v>-388.4</v>
      </c>
      <c r="AD24" s="141">
        <v>-358.7</v>
      </c>
      <c r="AE24" s="142">
        <v>-747.1</v>
      </c>
      <c r="AF24" s="224">
        <v>88.1</v>
      </c>
      <c r="AG24" s="224">
        <v>17.3</v>
      </c>
      <c r="AH24" s="225">
        <v>105.4</v>
      </c>
      <c r="AI24" s="224">
        <v>90</v>
      </c>
      <c r="AJ24" s="224">
        <v>-17</v>
      </c>
      <c r="AK24" s="225">
        <v>72.900000000000006</v>
      </c>
      <c r="AL24" s="224">
        <v>163.4</v>
      </c>
      <c r="AM24" s="224">
        <v>154.1</v>
      </c>
      <c r="AN24" s="225">
        <v>317.5</v>
      </c>
      <c r="AO24" s="224">
        <v>-2.4</v>
      </c>
      <c r="AP24" s="224">
        <v>267.39999999999998</v>
      </c>
      <c r="AQ24" s="225">
        <v>265</v>
      </c>
      <c r="AR24" s="224">
        <v>331.6</v>
      </c>
      <c r="AS24" s="224">
        <v>306.10000000000002</v>
      </c>
      <c r="AT24" s="225">
        <v>637.70000000000005</v>
      </c>
      <c r="AU24" s="224">
        <v>350.6</v>
      </c>
      <c r="AV24" s="224">
        <v>634.79999999999995</v>
      </c>
      <c r="AW24" s="225">
        <v>985.4</v>
      </c>
      <c r="AX24" s="224">
        <v>424.1</v>
      </c>
      <c r="AY24" s="224">
        <v>315</v>
      </c>
      <c r="AZ24" s="225">
        <v>739.1</v>
      </c>
      <c r="BA24" s="224">
        <v>265.60000000000002</v>
      </c>
      <c r="BB24" s="224">
        <v>317.10000000000002</v>
      </c>
      <c r="BC24" s="225">
        <v>582.70000000000005</v>
      </c>
      <c r="BD24" s="224">
        <v>400.1</v>
      </c>
      <c r="BE24" s="224">
        <v>561.70000000000005</v>
      </c>
      <c r="BF24" s="225">
        <v>961.8</v>
      </c>
      <c r="BG24" s="224">
        <v>836.4</v>
      </c>
      <c r="BH24" s="224">
        <v>772.7</v>
      </c>
      <c r="BI24" s="225">
        <v>1609.1</v>
      </c>
      <c r="BJ24" s="224">
        <v>445.7</v>
      </c>
      <c r="BK24" s="224">
        <v>391.1</v>
      </c>
      <c r="BL24" s="225">
        <v>836.8</v>
      </c>
      <c r="BM24" s="224">
        <v>404.7</v>
      </c>
    </row>
    <row r="25" spans="1:65" ht="15" customHeight="1" x14ac:dyDescent="0.2">
      <c r="A25" s="288" t="s">
        <v>256</v>
      </c>
      <c r="B25" s="141">
        <v>64.400000000000006</v>
      </c>
      <c r="C25" s="141">
        <v>9.8000000000000007</v>
      </c>
      <c r="D25" s="142">
        <v>74.099999999999994</v>
      </c>
      <c r="E25" s="141">
        <v>2.9</v>
      </c>
      <c r="F25" s="141">
        <v>66.599999999999994</v>
      </c>
      <c r="G25" s="142">
        <v>69.599999999999994</v>
      </c>
      <c r="H25" s="141">
        <v>103.2</v>
      </c>
      <c r="I25" s="141">
        <v>89.6</v>
      </c>
      <c r="J25" s="142">
        <v>192.8</v>
      </c>
      <c r="K25" s="141">
        <v>61.4</v>
      </c>
      <c r="L25" s="141">
        <v>105.7</v>
      </c>
      <c r="M25" s="142">
        <v>167.1</v>
      </c>
      <c r="N25" s="141">
        <v>100.6</v>
      </c>
      <c r="O25" s="141">
        <v>54</v>
      </c>
      <c r="P25" s="142">
        <v>154.6</v>
      </c>
      <c r="Q25" s="141">
        <v>36.200000000000003</v>
      </c>
      <c r="R25" s="141">
        <v>68.900000000000006</v>
      </c>
      <c r="S25" s="142">
        <v>105.2</v>
      </c>
      <c r="T25" s="141">
        <v>14.6</v>
      </c>
      <c r="U25" s="141">
        <v>-72.7</v>
      </c>
      <c r="V25" s="142">
        <v>-58</v>
      </c>
      <c r="W25" s="141">
        <v>14.3</v>
      </c>
      <c r="X25" s="141">
        <v>46.4</v>
      </c>
      <c r="Y25" s="142">
        <v>60.7</v>
      </c>
      <c r="Z25" s="141">
        <v>8.5</v>
      </c>
      <c r="AA25" s="141">
        <v>63.8</v>
      </c>
      <c r="AB25" s="142">
        <v>72.3</v>
      </c>
      <c r="AC25" s="141">
        <v>20.100000000000001</v>
      </c>
      <c r="AD25" s="141">
        <v>42.1</v>
      </c>
      <c r="AE25" s="142">
        <v>62.2</v>
      </c>
      <c r="AF25" s="224">
        <v>33.1</v>
      </c>
      <c r="AG25" s="224">
        <v>33.6</v>
      </c>
      <c r="AH25" s="225">
        <v>66.7</v>
      </c>
      <c r="AI25" s="224">
        <v>48.7</v>
      </c>
      <c r="AJ25" s="224">
        <v>52.9</v>
      </c>
      <c r="AK25" s="225">
        <v>101.6</v>
      </c>
      <c r="AL25" s="224">
        <v>67.099999999999994</v>
      </c>
      <c r="AM25" s="224">
        <v>40.1</v>
      </c>
      <c r="AN25" s="225">
        <v>107.3</v>
      </c>
      <c r="AO25" s="224">
        <v>755.6</v>
      </c>
      <c r="AP25" s="224">
        <v>132.5</v>
      </c>
      <c r="AQ25" s="225">
        <v>888.1</v>
      </c>
      <c r="AR25" s="224">
        <v>265.2</v>
      </c>
      <c r="AS25" s="224">
        <v>223.1</v>
      </c>
      <c r="AT25" s="225">
        <v>488.3</v>
      </c>
      <c r="AU25" s="224">
        <v>172.5</v>
      </c>
      <c r="AV25" s="224">
        <v>313.10000000000002</v>
      </c>
      <c r="AW25" s="225">
        <v>485.6</v>
      </c>
      <c r="AX25" s="224">
        <v>441.4</v>
      </c>
      <c r="AY25" s="224">
        <v>274.2</v>
      </c>
      <c r="AZ25" s="225">
        <v>715.6</v>
      </c>
      <c r="BA25" s="224">
        <v>147.30000000000001</v>
      </c>
      <c r="BB25" s="224">
        <v>109.8</v>
      </c>
      <c r="BC25" s="225">
        <v>257.10000000000002</v>
      </c>
      <c r="BD25" s="224">
        <v>100.7</v>
      </c>
      <c r="BE25" s="224">
        <v>638</v>
      </c>
      <c r="BF25" s="225">
        <v>738.7</v>
      </c>
      <c r="BG25" s="224">
        <v>1258</v>
      </c>
      <c r="BH25" s="224">
        <v>721.5</v>
      </c>
      <c r="BI25" s="225">
        <v>1979.5</v>
      </c>
      <c r="BJ25" s="224">
        <v>250.4</v>
      </c>
      <c r="BK25" s="224">
        <v>304.89999999999998</v>
      </c>
      <c r="BL25" s="225">
        <v>555.29999999999995</v>
      </c>
      <c r="BM25" s="224">
        <v>268.89999999999998</v>
      </c>
    </row>
    <row r="26" spans="1:65" ht="15" customHeight="1" x14ac:dyDescent="0.2">
      <c r="A26" s="288" t="s">
        <v>274</v>
      </c>
      <c r="B26" s="141">
        <v>0</v>
      </c>
      <c r="C26" s="141">
        <v>0</v>
      </c>
      <c r="D26" s="142">
        <v>0</v>
      </c>
      <c r="E26" s="141">
        <v>0</v>
      </c>
      <c r="F26" s="141">
        <v>-8.1</v>
      </c>
      <c r="G26" s="142">
        <v>-8.1</v>
      </c>
      <c r="H26" s="141">
        <v>-0.5</v>
      </c>
      <c r="I26" s="141">
        <v>-17.7</v>
      </c>
      <c r="J26" s="142">
        <v>-18.2</v>
      </c>
      <c r="K26" s="141">
        <v>2.4</v>
      </c>
      <c r="L26" s="141">
        <v>21</v>
      </c>
      <c r="M26" s="142">
        <v>23.3</v>
      </c>
      <c r="N26" s="141">
        <v>31.1</v>
      </c>
      <c r="O26" s="141">
        <v>20.100000000000001</v>
      </c>
      <c r="P26" s="142">
        <v>51.2</v>
      </c>
      <c r="Q26" s="141">
        <v>50.7</v>
      </c>
      <c r="R26" s="141">
        <v>65.61999999999999</v>
      </c>
      <c r="S26" s="142">
        <v>116.42</v>
      </c>
      <c r="T26" s="141">
        <v>-43.102000000000004</v>
      </c>
      <c r="U26" s="141">
        <v>-24.605</v>
      </c>
      <c r="V26" s="142">
        <v>-67.606999999999999</v>
      </c>
      <c r="W26" s="141">
        <v>26.47</v>
      </c>
      <c r="X26" s="141">
        <v>-13.748999999999999</v>
      </c>
      <c r="Y26" s="142">
        <v>12.820999999999998</v>
      </c>
      <c r="Z26" s="141">
        <v>-4.2340000000000009</v>
      </c>
      <c r="AA26" s="141">
        <v>-7.2449999999999992</v>
      </c>
      <c r="AB26" s="142">
        <v>-11.478999999999999</v>
      </c>
      <c r="AC26" s="141">
        <v>-0.95499999999999974</v>
      </c>
      <c r="AD26" s="141">
        <v>6.0949999999999998</v>
      </c>
      <c r="AE26" s="142">
        <v>5.14</v>
      </c>
      <c r="AF26" s="224">
        <v>17.605</v>
      </c>
      <c r="AG26" s="224">
        <v>1.3</v>
      </c>
      <c r="AH26" s="225">
        <v>18.804999999999996</v>
      </c>
      <c r="AI26" s="224">
        <v>26.282</v>
      </c>
      <c r="AJ26" s="224">
        <v>15.898999999999999</v>
      </c>
      <c r="AK26" s="225">
        <v>42.181000000000004</v>
      </c>
      <c r="AL26" s="224">
        <v>49.018999999999998</v>
      </c>
      <c r="AM26" s="224">
        <v>30</v>
      </c>
      <c r="AN26" s="225">
        <v>79.019000000000005</v>
      </c>
      <c r="AO26" s="224">
        <v>52.7</v>
      </c>
      <c r="AP26" s="224">
        <v>43.097999999999999</v>
      </c>
      <c r="AQ26" s="225">
        <v>95.798000000000002</v>
      </c>
      <c r="AR26" s="224">
        <v>99.492999999999995</v>
      </c>
      <c r="AS26" s="224">
        <v>66.847999999999999</v>
      </c>
      <c r="AT26" s="225">
        <v>166.34100000000001</v>
      </c>
      <c r="AU26" s="224">
        <v>76.22699999999999</v>
      </c>
      <c r="AV26" s="224">
        <v>105.49300000000001</v>
      </c>
      <c r="AW26" s="225">
        <v>181.72</v>
      </c>
      <c r="AX26" s="224">
        <v>70.721000000000004</v>
      </c>
      <c r="AY26" s="224">
        <v>65.500999999999991</v>
      </c>
      <c r="AZ26" s="225">
        <v>136.22200000000004</v>
      </c>
      <c r="BA26" s="224">
        <v>55.036999999999999</v>
      </c>
      <c r="BB26" s="224">
        <v>29.441000000000003</v>
      </c>
      <c r="BC26" s="225">
        <v>84.478000000000009</v>
      </c>
      <c r="BD26" s="224">
        <v>128.852</v>
      </c>
      <c r="BE26" s="224">
        <v>162.268</v>
      </c>
      <c r="BF26" s="225">
        <v>291.12</v>
      </c>
      <c r="BG26" s="224">
        <v>211.34200000000001</v>
      </c>
      <c r="BH26" s="224">
        <v>179.54500000000002</v>
      </c>
      <c r="BI26" s="225">
        <v>390.887</v>
      </c>
      <c r="BJ26" s="224">
        <v>303.14600000000002</v>
      </c>
      <c r="BK26" s="224">
        <v>276.80599999999998</v>
      </c>
      <c r="BL26" s="225">
        <v>579.952</v>
      </c>
      <c r="BM26" s="224">
        <v>236</v>
      </c>
    </row>
    <row r="27" spans="1:65" ht="15" customHeight="1" x14ac:dyDescent="0.2">
      <c r="A27" s="288" t="s">
        <v>275</v>
      </c>
      <c r="B27" s="141">
        <v>57.5</v>
      </c>
      <c r="C27" s="141">
        <v>45</v>
      </c>
      <c r="D27" s="142">
        <v>102.5</v>
      </c>
      <c r="E27" s="141">
        <v>49.2</v>
      </c>
      <c r="F27" s="141">
        <v>62</v>
      </c>
      <c r="G27" s="142">
        <v>111.2</v>
      </c>
      <c r="H27" s="141">
        <v>52.2</v>
      </c>
      <c r="I27" s="141">
        <v>40</v>
      </c>
      <c r="J27" s="142">
        <v>92.2</v>
      </c>
      <c r="K27" s="141">
        <v>12.8</v>
      </c>
      <c r="L27" s="141">
        <v>34.5</v>
      </c>
      <c r="M27" s="142">
        <v>47.3</v>
      </c>
      <c r="N27" s="141">
        <v>52.9</v>
      </c>
      <c r="O27" s="141">
        <v>35.1</v>
      </c>
      <c r="P27" s="142">
        <v>88</v>
      </c>
      <c r="Q27" s="141">
        <v>-171.3</v>
      </c>
      <c r="R27" s="141">
        <v>72.7</v>
      </c>
      <c r="S27" s="142">
        <v>-98.7</v>
      </c>
      <c r="T27" s="141">
        <v>-48.8</v>
      </c>
      <c r="U27" s="141">
        <v>4.1999999999999993</v>
      </c>
      <c r="V27" s="142">
        <v>-44.699999999999989</v>
      </c>
      <c r="W27" s="141">
        <v>70.599999999999994</v>
      </c>
      <c r="X27" s="141">
        <v>86.399999999999991</v>
      </c>
      <c r="Y27" s="142">
        <v>156.89999999999998</v>
      </c>
      <c r="Z27" s="141">
        <v>134.4</v>
      </c>
      <c r="AA27" s="141">
        <v>83.5</v>
      </c>
      <c r="AB27" s="142">
        <v>217.89999999999998</v>
      </c>
      <c r="AC27" s="141">
        <v>67.699999999999989</v>
      </c>
      <c r="AD27" s="141">
        <v>75.599999999999994</v>
      </c>
      <c r="AE27" s="142">
        <v>143.20000000000002</v>
      </c>
      <c r="AF27" s="224">
        <v>64.5</v>
      </c>
      <c r="AG27" s="224">
        <v>77.900000000000006</v>
      </c>
      <c r="AH27" s="225">
        <v>142.60000000000002</v>
      </c>
      <c r="AI27" s="224">
        <v>73.900000000000006</v>
      </c>
      <c r="AJ27" s="224">
        <v>140.9</v>
      </c>
      <c r="AK27" s="225">
        <v>214.8</v>
      </c>
      <c r="AL27" s="224">
        <v>72.099999999999994</v>
      </c>
      <c r="AM27" s="224">
        <v>91.6</v>
      </c>
      <c r="AN27" s="225">
        <v>163.69999999999999</v>
      </c>
      <c r="AO27" s="224">
        <v>91.7</v>
      </c>
      <c r="AP27" s="224">
        <v>103.80000000000001</v>
      </c>
      <c r="AQ27" s="225">
        <v>195.5</v>
      </c>
      <c r="AR27" s="224">
        <v>42.3</v>
      </c>
      <c r="AS27" s="224">
        <v>33.700000000000003</v>
      </c>
      <c r="AT27" s="225">
        <v>76</v>
      </c>
      <c r="AU27" s="224">
        <v>106.6</v>
      </c>
      <c r="AV27" s="224">
        <v>67.3</v>
      </c>
      <c r="AW27" s="225">
        <v>173.9</v>
      </c>
      <c r="AX27" s="224">
        <v>72</v>
      </c>
      <c r="AY27" s="224">
        <v>1</v>
      </c>
      <c r="AZ27" s="225">
        <v>72.999999999999986</v>
      </c>
      <c r="BA27" s="224">
        <v>112</v>
      </c>
      <c r="BB27" s="224">
        <v>77.099999999999994</v>
      </c>
      <c r="BC27" s="225">
        <v>189.20000000000002</v>
      </c>
      <c r="BD27" s="224">
        <v>146.20000000000002</v>
      </c>
      <c r="BE27" s="224">
        <v>115.8</v>
      </c>
      <c r="BF27" s="225">
        <v>262</v>
      </c>
      <c r="BG27" s="224">
        <v>139.30000000000001</v>
      </c>
      <c r="BH27" s="224">
        <v>137.69999999999999</v>
      </c>
      <c r="BI27" s="225">
        <v>276.99999999999994</v>
      </c>
      <c r="BJ27" s="224">
        <v>101.9</v>
      </c>
      <c r="BK27" s="224">
        <v>70.800000000000011</v>
      </c>
      <c r="BL27" s="225">
        <v>172.70000000000002</v>
      </c>
      <c r="BM27" s="224">
        <v>135.5</v>
      </c>
    </row>
    <row r="28" spans="1:65" ht="15" customHeight="1" x14ac:dyDescent="0.2">
      <c r="A28" s="288" t="s">
        <v>7</v>
      </c>
      <c r="B28" s="141">
        <v>40.9</v>
      </c>
      <c r="C28" s="141">
        <v>46.1</v>
      </c>
      <c r="D28" s="142">
        <v>87</v>
      </c>
      <c r="E28" s="141">
        <v>41.2</v>
      </c>
      <c r="F28" s="141">
        <v>57</v>
      </c>
      <c r="G28" s="142">
        <v>98.1</v>
      </c>
      <c r="H28" s="141">
        <v>106.8</v>
      </c>
      <c r="I28" s="141">
        <v>110.1</v>
      </c>
      <c r="J28" s="142">
        <v>216.9</v>
      </c>
      <c r="K28" s="141">
        <v>80.099999999999994</v>
      </c>
      <c r="L28" s="141">
        <v>51.7</v>
      </c>
      <c r="M28" s="142">
        <v>131.80000000000001</v>
      </c>
      <c r="N28" s="141">
        <v>56.2</v>
      </c>
      <c r="O28" s="141">
        <v>62.4</v>
      </c>
      <c r="P28" s="142">
        <v>118.6</v>
      </c>
      <c r="Q28" s="141">
        <v>58.9</v>
      </c>
      <c r="R28" s="141">
        <v>63.9</v>
      </c>
      <c r="S28" s="142">
        <v>122.8</v>
      </c>
      <c r="T28" s="141">
        <v>71</v>
      </c>
      <c r="U28" s="141">
        <v>24.3</v>
      </c>
      <c r="V28" s="142">
        <v>95.4</v>
      </c>
      <c r="W28" s="141">
        <v>38</v>
      </c>
      <c r="X28" s="141">
        <v>69</v>
      </c>
      <c r="Y28" s="142">
        <v>107</v>
      </c>
      <c r="Z28" s="141">
        <v>66.8</v>
      </c>
      <c r="AA28" s="141">
        <v>55</v>
      </c>
      <c r="AB28" s="142">
        <v>121.8</v>
      </c>
      <c r="AC28" s="141">
        <v>54.8</v>
      </c>
      <c r="AD28" s="141">
        <v>54.6</v>
      </c>
      <c r="AE28" s="142">
        <v>109.4</v>
      </c>
      <c r="AF28" s="224">
        <v>22.3</v>
      </c>
      <c r="AG28" s="224">
        <v>58.5</v>
      </c>
      <c r="AH28" s="225">
        <v>80.8</v>
      </c>
      <c r="AI28" s="224">
        <v>31.6</v>
      </c>
      <c r="AJ28" s="224">
        <v>47.5</v>
      </c>
      <c r="AK28" s="225">
        <v>79.2</v>
      </c>
      <c r="AL28" s="224">
        <v>35.799999999999997</v>
      </c>
      <c r="AM28" s="224">
        <v>16.399999999999999</v>
      </c>
      <c r="AN28" s="225">
        <v>52.1</v>
      </c>
      <c r="AO28" s="224">
        <v>-159.69999999999999</v>
      </c>
      <c r="AP28" s="224">
        <v>9</v>
      </c>
      <c r="AQ28" s="225">
        <v>-150.69999999999999</v>
      </c>
      <c r="AR28" s="224">
        <v>33.5</v>
      </c>
      <c r="AS28" s="224">
        <v>95.9</v>
      </c>
      <c r="AT28" s="225">
        <v>129.30000000000001</v>
      </c>
      <c r="AU28" s="224">
        <v>63.2</v>
      </c>
      <c r="AV28" s="224">
        <v>92.9</v>
      </c>
      <c r="AW28" s="225">
        <v>156</v>
      </c>
      <c r="AX28" s="224">
        <v>96.6</v>
      </c>
      <c r="AY28" s="224">
        <v>32.4</v>
      </c>
      <c r="AZ28" s="225">
        <v>129</v>
      </c>
      <c r="BA28" s="224">
        <v>39.5</v>
      </c>
      <c r="BB28" s="224">
        <v>-187.5</v>
      </c>
      <c r="BC28" s="225">
        <v>-148</v>
      </c>
      <c r="BD28" s="224">
        <v>65.400000000000006</v>
      </c>
      <c r="BE28" s="224">
        <v>94.5</v>
      </c>
      <c r="BF28" s="225">
        <v>159.80000000000001</v>
      </c>
      <c r="BG28" s="224">
        <v>150.69999999999999</v>
      </c>
      <c r="BH28" s="224">
        <v>142.69999999999999</v>
      </c>
      <c r="BI28" s="225">
        <v>293.39999999999998</v>
      </c>
      <c r="BJ28" s="224">
        <v>100.6</v>
      </c>
      <c r="BK28" s="224">
        <v>59.8</v>
      </c>
      <c r="BL28" s="225">
        <v>160.4</v>
      </c>
      <c r="BM28" s="224">
        <v>46.1</v>
      </c>
    </row>
    <row r="29" spans="1:65" ht="15" customHeight="1" x14ac:dyDescent="0.2">
      <c r="A29" s="143" t="s">
        <v>8</v>
      </c>
      <c r="B29" s="141">
        <v>-38.5</v>
      </c>
      <c r="C29" s="141">
        <v>-55.5</v>
      </c>
      <c r="D29" s="142">
        <v>-94</v>
      </c>
      <c r="E29" s="141">
        <v>-27.9</v>
      </c>
      <c r="F29" s="141">
        <v>-27.8</v>
      </c>
      <c r="G29" s="142">
        <v>-55.7</v>
      </c>
      <c r="H29" s="141">
        <v>-17.2</v>
      </c>
      <c r="I29" s="141">
        <v>-37.9</v>
      </c>
      <c r="J29" s="142">
        <v>-55.1</v>
      </c>
      <c r="K29" s="141">
        <v>-46.3</v>
      </c>
      <c r="L29" s="141">
        <v>-34.700000000000003</v>
      </c>
      <c r="M29" s="142">
        <v>-80.900000000000006</v>
      </c>
      <c r="N29" s="141">
        <v>-17.7</v>
      </c>
      <c r="O29" s="141">
        <v>-27.8</v>
      </c>
      <c r="P29" s="142">
        <v>-45.5</v>
      </c>
      <c r="Q29" s="141">
        <v>59</v>
      </c>
      <c r="R29" s="141">
        <v>-48.3</v>
      </c>
      <c r="S29" s="142">
        <v>10.7</v>
      </c>
      <c r="T29" s="141">
        <v>-87.6</v>
      </c>
      <c r="U29" s="141">
        <v>-40.6</v>
      </c>
      <c r="V29" s="142">
        <v>-128.19999999999999</v>
      </c>
      <c r="W29" s="141">
        <v>-29.9</v>
      </c>
      <c r="X29" s="141">
        <v>-39.9</v>
      </c>
      <c r="Y29" s="142">
        <v>-69.8</v>
      </c>
      <c r="Z29" s="141">
        <v>-33.1</v>
      </c>
      <c r="AA29" s="141">
        <v>-39.799999999999997</v>
      </c>
      <c r="AB29" s="142">
        <v>-72.900000000000006</v>
      </c>
      <c r="AC29" s="141">
        <v>-32.1</v>
      </c>
      <c r="AD29" s="141">
        <v>-46</v>
      </c>
      <c r="AE29" s="142">
        <v>-78.099999999999994</v>
      </c>
      <c r="AF29" s="224">
        <v>-31.5</v>
      </c>
      <c r="AG29" s="224">
        <v>-34.200000000000003</v>
      </c>
      <c r="AH29" s="225">
        <v>-65.7</v>
      </c>
      <c r="AI29" s="224">
        <v>-39.5</v>
      </c>
      <c r="AJ29" s="224">
        <v>-47.4</v>
      </c>
      <c r="AK29" s="225">
        <v>-86.9</v>
      </c>
      <c r="AL29" s="224">
        <v>-29.4</v>
      </c>
      <c r="AM29" s="224">
        <v>-34</v>
      </c>
      <c r="AN29" s="225">
        <v>-63.5</v>
      </c>
      <c r="AO29" s="224">
        <v>-47.5</v>
      </c>
      <c r="AP29" s="224">
        <v>-44.3</v>
      </c>
      <c r="AQ29" s="225">
        <v>-91.9</v>
      </c>
      <c r="AR29" s="224">
        <v>-54.9</v>
      </c>
      <c r="AS29" s="224">
        <v>-37.9</v>
      </c>
      <c r="AT29" s="225">
        <v>-92.8</v>
      </c>
      <c r="AU29" s="224">
        <v>-53.7</v>
      </c>
      <c r="AV29" s="224">
        <v>-54.4</v>
      </c>
      <c r="AW29" s="225">
        <v>-108.1</v>
      </c>
      <c r="AX29" s="224">
        <v>-53</v>
      </c>
      <c r="AY29" s="224">
        <v>12.3</v>
      </c>
      <c r="AZ29" s="225">
        <v>-40.700000000000003</v>
      </c>
      <c r="BA29" s="224">
        <v>-65.2</v>
      </c>
      <c r="BB29" s="224">
        <v>-57.6</v>
      </c>
      <c r="BC29" s="225">
        <v>-122.8</v>
      </c>
      <c r="BD29" s="224">
        <v>-70.3</v>
      </c>
      <c r="BE29" s="224">
        <v>-65.3</v>
      </c>
      <c r="BF29" s="225">
        <v>-135.5</v>
      </c>
      <c r="BG29" s="224">
        <v>-80.7</v>
      </c>
      <c r="BH29" s="224">
        <v>-77.599999999999994</v>
      </c>
      <c r="BI29" s="225">
        <v>-158.19999999999999</v>
      </c>
      <c r="BJ29" s="224">
        <v>-82</v>
      </c>
      <c r="BK29" s="224">
        <v>-102.2</v>
      </c>
      <c r="BL29" s="225">
        <v>-184.2</v>
      </c>
      <c r="BM29" s="224">
        <v>-87</v>
      </c>
    </row>
    <row r="30" spans="1:65" ht="15" customHeight="1" x14ac:dyDescent="0.2">
      <c r="A30" s="143" t="s">
        <v>6</v>
      </c>
      <c r="B30" s="144">
        <v>1.8000000000000114</v>
      </c>
      <c r="C30" s="144">
        <v>0.19999999999998863</v>
      </c>
      <c r="D30" s="145">
        <v>2.0999999999999091</v>
      </c>
      <c r="E30" s="144">
        <v>0.20000000000004547</v>
      </c>
      <c r="F30" s="144">
        <v>-0.29999999999995453</v>
      </c>
      <c r="G30" s="145">
        <v>-9.9999999999909051E-2</v>
      </c>
      <c r="H30" s="144">
        <v>-2.5</v>
      </c>
      <c r="I30" s="144">
        <v>-4.2999999999999545</v>
      </c>
      <c r="J30" s="145">
        <v>-6.8000000000001819</v>
      </c>
      <c r="K30" s="144">
        <v>0.39999999999997726</v>
      </c>
      <c r="L30" s="144">
        <v>-3.6000000000000227</v>
      </c>
      <c r="M30" s="145">
        <v>-3.1999999999998181</v>
      </c>
      <c r="N30" s="144">
        <v>1.2999999999999545</v>
      </c>
      <c r="O30" s="144">
        <v>0.59999999999990905</v>
      </c>
      <c r="P30" s="145">
        <v>1.8000000000001819</v>
      </c>
      <c r="Q30" s="144">
        <v>-7.6999999999999886</v>
      </c>
      <c r="R30" s="144">
        <v>-84.82000000000005</v>
      </c>
      <c r="S30" s="145">
        <v>-92.720000000000027</v>
      </c>
      <c r="T30" s="144">
        <v>88.90199999999993</v>
      </c>
      <c r="U30" s="144">
        <v>11.90500000000003</v>
      </c>
      <c r="V30" s="145">
        <v>100.60699999999991</v>
      </c>
      <c r="W30" s="144">
        <v>-1.9699999999999989</v>
      </c>
      <c r="X30" s="144">
        <v>-9.5509999999999877</v>
      </c>
      <c r="Y30" s="145">
        <v>-11.520999999999958</v>
      </c>
      <c r="Z30" s="144">
        <v>11.333999999999989</v>
      </c>
      <c r="AA30" s="144">
        <v>-0.15499999999997272</v>
      </c>
      <c r="AB30" s="145">
        <v>11.179000000000087</v>
      </c>
      <c r="AC30" s="144">
        <v>-4.5000000000015916E-2</v>
      </c>
      <c r="AD30" s="144">
        <v>-1.7950000000000443</v>
      </c>
      <c r="AE30" s="145">
        <v>-1.7400000000000091</v>
      </c>
      <c r="AF30" s="226">
        <v>-2.4050000000000011</v>
      </c>
      <c r="AG30" s="226">
        <v>1.5999999999999659</v>
      </c>
      <c r="AH30" s="227">
        <v>-0.9050000000000864</v>
      </c>
      <c r="AI30" s="226">
        <v>-2.3820000000000334</v>
      </c>
      <c r="AJ30" s="226">
        <v>4.3009999999999877</v>
      </c>
      <c r="AK30" s="227">
        <v>1.9190000000000396</v>
      </c>
      <c r="AL30" s="226">
        <v>0.28099999999994907</v>
      </c>
      <c r="AM30" s="226">
        <v>-0.39999999999992042</v>
      </c>
      <c r="AN30" s="227">
        <v>8.100000000001728E-2</v>
      </c>
      <c r="AO30" s="226">
        <v>0.39999999999986358</v>
      </c>
      <c r="AP30" s="226">
        <v>-1.2980000000000018</v>
      </c>
      <c r="AQ30" s="227">
        <v>-0.8979999999996835</v>
      </c>
      <c r="AR30" s="226">
        <v>-0.5929999999998472</v>
      </c>
      <c r="AS30" s="226">
        <v>1.3519999999999754</v>
      </c>
      <c r="AT30" s="227">
        <v>0.85900000000015098</v>
      </c>
      <c r="AU30" s="226">
        <v>-4.6270000000000664</v>
      </c>
      <c r="AV30" s="226">
        <v>-6.3930000000000291</v>
      </c>
      <c r="AW30" s="227">
        <v>-10.9200000000003</v>
      </c>
      <c r="AX30" s="226">
        <v>-0.82099999999991269</v>
      </c>
      <c r="AY30" s="226">
        <v>4.5990000000000464</v>
      </c>
      <c r="AZ30" s="227">
        <v>3.678000000000111</v>
      </c>
      <c r="BA30" s="226">
        <v>8.2630000000000337</v>
      </c>
      <c r="BB30" s="226">
        <v>-1.7409999999999854</v>
      </c>
      <c r="BC30" s="227">
        <v>6.4219999999999118</v>
      </c>
      <c r="BD30" s="226">
        <v>-5.7520000000000664</v>
      </c>
      <c r="BE30" s="226">
        <v>-35.468000000000075</v>
      </c>
      <c r="BF30" s="227">
        <v>-41.220000000000255</v>
      </c>
      <c r="BG30" s="226">
        <v>-2.342000000000553</v>
      </c>
      <c r="BH30" s="226">
        <v>6.0549999999996089</v>
      </c>
      <c r="BI30" s="227">
        <v>3.6130000000002838</v>
      </c>
      <c r="BJ30" s="226">
        <v>33.353999999999814</v>
      </c>
      <c r="BK30" s="226">
        <v>-17.205999999999904</v>
      </c>
      <c r="BL30" s="227">
        <v>16.247999999999593</v>
      </c>
      <c r="BM30" s="226">
        <v>15.300000000000182</v>
      </c>
    </row>
    <row r="31" spans="1:65" ht="15" customHeight="1" x14ac:dyDescent="0.2">
      <c r="A31" s="207" t="s">
        <v>9</v>
      </c>
      <c r="B31" s="146">
        <v>475.3</v>
      </c>
      <c r="C31" s="146">
        <v>433.1</v>
      </c>
      <c r="D31" s="142">
        <v>908.4</v>
      </c>
      <c r="E31" s="146">
        <v>450</v>
      </c>
      <c r="F31" s="146">
        <v>670.2</v>
      </c>
      <c r="G31" s="142">
        <v>1120.2</v>
      </c>
      <c r="H31" s="146">
        <v>869.9</v>
      </c>
      <c r="I31" s="146">
        <v>931.7</v>
      </c>
      <c r="J31" s="142">
        <v>1801.6</v>
      </c>
      <c r="K31" s="146">
        <v>623.79999999999995</v>
      </c>
      <c r="L31" s="146">
        <v>409.9</v>
      </c>
      <c r="M31" s="142">
        <v>1033.7</v>
      </c>
      <c r="N31" s="146">
        <v>808.9</v>
      </c>
      <c r="O31" s="146">
        <v>590.4</v>
      </c>
      <c r="P31" s="142">
        <v>1399.2</v>
      </c>
      <c r="Q31" s="146">
        <v>502.1</v>
      </c>
      <c r="R31" s="146">
        <v>906.9</v>
      </c>
      <c r="S31" s="142">
        <v>1409</v>
      </c>
      <c r="T31" s="146">
        <v>843.7</v>
      </c>
      <c r="U31" s="146">
        <v>-497.2</v>
      </c>
      <c r="V31" s="142">
        <v>346.5</v>
      </c>
      <c r="W31" s="146">
        <v>142.69999999999999</v>
      </c>
      <c r="X31" s="146">
        <v>434.4</v>
      </c>
      <c r="Y31" s="142">
        <v>577.1</v>
      </c>
      <c r="Z31" s="146">
        <v>123.2</v>
      </c>
      <c r="AA31" s="146">
        <v>-807.8</v>
      </c>
      <c r="AB31" s="142">
        <v>-684.6</v>
      </c>
      <c r="AC31" s="146">
        <v>-278.89999999999998</v>
      </c>
      <c r="AD31" s="146">
        <v>-228.1</v>
      </c>
      <c r="AE31" s="142">
        <v>-507</v>
      </c>
      <c r="AF31" s="228">
        <v>191.7</v>
      </c>
      <c r="AG31" s="228">
        <v>156</v>
      </c>
      <c r="AH31" s="225">
        <v>347.7</v>
      </c>
      <c r="AI31" s="228">
        <v>228.6</v>
      </c>
      <c r="AJ31" s="228">
        <v>197.1</v>
      </c>
      <c r="AK31" s="225">
        <v>425.7</v>
      </c>
      <c r="AL31" s="228">
        <v>358.3</v>
      </c>
      <c r="AM31" s="228">
        <v>297.8</v>
      </c>
      <c r="AN31" s="225">
        <v>656.2</v>
      </c>
      <c r="AO31" s="228">
        <v>690.8</v>
      </c>
      <c r="AP31" s="228">
        <v>510.2</v>
      </c>
      <c r="AQ31" s="225">
        <v>1200.9000000000001</v>
      </c>
      <c r="AR31" s="228">
        <v>716.6</v>
      </c>
      <c r="AS31" s="228">
        <v>689.1</v>
      </c>
      <c r="AT31" s="225">
        <v>1405.7</v>
      </c>
      <c r="AU31" s="228">
        <v>710.8</v>
      </c>
      <c r="AV31" s="228">
        <v>1152.8</v>
      </c>
      <c r="AW31" s="225">
        <v>1863.6</v>
      </c>
      <c r="AX31" s="228">
        <v>1051</v>
      </c>
      <c r="AY31" s="228">
        <v>705</v>
      </c>
      <c r="AZ31" s="225">
        <v>1755.9</v>
      </c>
      <c r="BA31" s="228">
        <v>562.5</v>
      </c>
      <c r="BB31" s="228">
        <v>286.60000000000002</v>
      </c>
      <c r="BC31" s="225">
        <v>849.1</v>
      </c>
      <c r="BD31" s="228">
        <v>765.2</v>
      </c>
      <c r="BE31" s="228">
        <v>1471.5</v>
      </c>
      <c r="BF31" s="225">
        <v>2236.6999999999998</v>
      </c>
      <c r="BG31" s="228">
        <v>2512.6999999999998</v>
      </c>
      <c r="BH31" s="228">
        <v>1882.6</v>
      </c>
      <c r="BI31" s="225">
        <v>4395.3</v>
      </c>
      <c r="BJ31" s="228">
        <v>1153.0999999999999</v>
      </c>
      <c r="BK31" s="228">
        <v>984</v>
      </c>
      <c r="BL31" s="225">
        <v>2137.1999999999998</v>
      </c>
      <c r="BM31" s="228">
        <v>1019.5</v>
      </c>
    </row>
    <row r="32" spans="1:65" ht="15" customHeight="1" x14ac:dyDescent="0.2">
      <c r="A32" s="288" t="s">
        <v>10</v>
      </c>
      <c r="B32" s="141">
        <v>-3.5</v>
      </c>
      <c r="C32" s="141">
        <v>-15.8</v>
      </c>
      <c r="D32" s="142">
        <v>-19.399999999999999</v>
      </c>
      <c r="E32" s="141">
        <v>-6.3</v>
      </c>
      <c r="F32" s="141">
        <v>-8.9</v>
      </c>
      <c r="G32" s="142">
        <v>-15.2</v>
      </c>
      <c r="H32" s="141">
        <v>-29.9</v>
      </c>
      <c r="I32" s="141">
        <v>-114.3</v>
      </c>
      <c r="J32" s="142">
        <v>-144.1</v>
      </c>
      <c r="K32" s="141">
        <v>-17.8</v>
      </c>
      <c r="L32" s="141">
        <v>-175.4</v>
      </c>
      <c r="M32" s="142">
        <v>-193.2</v>
      </c>
      <c r="N32" s="141">
        <v>-10</v>
      </c>
      <c r="O32" s="141">
        <v>33.700000000000003</v>
      </c>
      <c r="P32" s="142">
        <v>23.7</v>
      </c>
      <c r="Q32" s="141">
        <v>-0.9</v>
      </c>
      <c r="R32" s="141">
        <v>11.3</v>
      </c>
      <c r="S32" s="142">
        <v>10.4</v>
      </c>
      <c r="T32" s="141">
        <v>13.1</v>
      </c>
      <c r="U32" s="141">
        <v>19.2</v>
      </c>
      <c r="V32" s="142">
        <v>32.299999999999997</v>
      </c>
      <c r="W32" s="141">
        <v>11.3</v>
      </c>
      <c r="X32" s="141">
        <v>2.2999999999999998</v>
      </c>
      <c r="Y32" s="142">
        <v>13.6</v>
      </c>
      <c r="Z32" s="141">
        <v>2.9</v>
      </c>
      <c r="AA32" s="141">
        <v>-5.6</v>
      </c>
      <c r="AB32" s="142">
        <v>-2.7</v>
      </c>
      <c r="AC32" s="141">
        <v>8.1</v>
      </c>
      <c r="AD32" s="141">
        <v>9.1999999999999993</v>
      </c>
      <c r="AE32" s="142">
        <v>17.3</v>
      </c>
      <c r="AF32" s="224">
        <v>-2.1</v>
      </c>
      <c r="AG32" s="224">
        <v>-7</v>
      </c>
      <c r="AH32" s="225">
        <v>-9.1999999999999993</v>
      </c>
      <c r="AI32" s="224">
        <v>27.1</v>
      </c>
      <c r="AJ32" s="224">
        <v>-22.9</v>
      </c>
      <c r="AK32" s="225">
        <v>4.2</v>
      </c>
      <c r="AL32" s="224">
        <v>-8.5</v>
      </c>
      <c r="AM32" s="224">
        <v>-8.1</v>
      </c>
      <c r="AN32" s="225">
        <v>-16.600000000000001</v>
      </c>
      <c r="AO32" s="224">
        <v>-174.9</v>
      </c>
      <c r="AP32" s="224">
        <v>-16.2</v>
      </c>
      <c r="AQ32" s="225">
        <v>-191.2</v>
      </c>
      <c r="AR32" s="224">
        <v>20.399999999999999</v>
      </c>
      <c r="AS32" s="224">
        <v>-1.2</v>
      </c>
      <c r="AT32" s="225">
        <v>19.2</v>
      </c>
      <c r="AU32" s="224">
        <v>-13.6</v>
      </c>
      <c r="AV32" s="224">
        <v>-10.5</v>
      </c>
      <c r="AW32" s="225">
        <v>-24.1</v>
      </c>
      <c r="AX32" s="224">
        <v>-4.9000000000000004</v>
      </c>
      <c r="AY32" s="224">
        <v>2.8</v>
      </c>
      <c r="AZ32" s="225">
        <v>-2.1</v>
      </c>
      <c r="BA32" s="224">
        <v>-6.8</v>
      </c>
      <c r="BB32" s="224">
        <v>2.1</v>
      </c>
      <c r="BC32" s="225">
        <v>-4.7</v>
      </c>
      <c r="BD32" s="224">
        <v>6.5</v>
      </c>
      <c r="BE32" s="224">
        <v>3.1</v>
      </c>
      <c r="BF32" s="225">
        <v>9.6</v>
      </c>
      <c r="BG32" s="224">
        <v>1.6</v>
      </c>
      <c r="BH32" s="224">
        <v>1.4</v>
      </c>
      <c r="BI32" s="225">
        <v>3</v>
      </c>
      <c r="BJ32" s="224">
        <v>2.2999999999999998</v>
      </c>
      <c r="BK32" s="224">
        <v>6.2</v>
      </c>
      <c r="BL32" s="225">
        <v>8.5</v>
      </c>
      <c r="BM32" s="224">
        <v>1.5</v>
      </c>
    </row>
    <row r="33" spans="1:65" ht="15" customHeight="1" x14ac:dyDescent="0.2">
      <c r="A33" s="143" t="s">
        <v>6</v>
      </c>
      <c r="B33" s="147">
        <v>-8.1999999999999886</v>
      </c>
      <c r="C33" s="147">
        <v>0.30000000000000071</v>
      </c>
      <c r="D33" s="148">
        <v>-7.7999999999999332</v>
      </c>
      <c r="E33" s="147">
        <v>-4.0999999999999774</v>
      </c>
      <c r="F33" s="147">
        <v>3.5999999999999321</v>
      </c>
      <c r="G33" s="148">
        <v>-0.50000000000004619</v>
      </c>
      <c r="H33" s="147">
        <v>-3.3999999999999559</v>
      </c>
      <c r="I33" s="147">
        <v>0.89999999999990621</v>
      </c>
      <c r="J33" s="148">
        <v>-2.5999999999998238</v>
      </c>
      <c r="K33" s="147">
        <v>-12.899999999999931</v>
      </c>
      <c r="L33" s="147">
        <v>23.200000000000017</v>
      </c>
      <c r="M33" s="148">
        <v>10.299999999999898</v>
      </c>
      <c r="N33" s="147">
        <v>-4.3999999999999773</v>
      </c>
      <c r="O33" s="147">
        <v>4.1000000000000654</v>
      </c>
      <c r="P33" s="148">
        <v>-0.19999999999999929</v>
      </c>
      <c r="Q33" s="147">
        <v>0.59999999999998865</v>
      </c>
      <c r="R33" s="147">
        <v>-0.19999999999997797</v>
      </c>
      <c r="S33" s="148">
        <v>0.39999999999995417</v>
      </c>
      <c r="T33" s="147">
        <v>0.40000000000000036</v>
      </c>
      <c r="U33" s="147">
        <v>0.19999999999997797</v>
      </c>
      <c r="V33" s="148">
        <v>0.5999999999999801</v>
      </c>
      <c r="W33" s="147">
        <v>-9.9999999999983658E-2</v>
      </c>
      <c r="X33" s="147">
        <v>-0.79999999999999982</v>
      </c>
      <c r="Y33" s="148">
        <v>-0.90000000000006786</v>
      </c>
      <c r="Z33" s="147">
        <v>0.80000000000000293</v>
      </c>
      <c r="AA33" s="147">
        <v>-0.60000000000004583</v>
      </c>
      <c r="AB33" s="148">
        <v>0.30000000000002292</v>
      </c>
      <c r="AC33" s="147">
        <v>0.40000000000000036</v>
      </c>
      <c r="AD33" s="147">
        <v>0.20000000000000639</v>
      </c>
      <c r="AE33" s="148">
        <v>0.59999999999997655</v>
      </c>
      <c r="AF33" s="229">
        <v>0.10000000000000009</v>
      </c>
      <c r="AG33" s="229">
        <v>0</v>
      </c>
      <c r="AH33" s="230">
        <v>0.19999999999999929</v>
      </c>
      <c r="AI33" s="229">
        <v>0</v>
      </c>
      <c r="AJ33" s="229">
        <v>0</v>
      </c>
      <c r="AK33" s="230">
        <v>-1.1546319456101628E-14</v>
      </c>
      <c r="AL33" s="229">
        <v>9.9999999999965894E-2</v>
      </c>
      <c r="AM33" s="229">
        <v>-2.3092638912203256E-14</v>
      </c>
      <c r="AN33" s="230">
        <v>0</v>
      </c>
      <c r="AO33" s="229">
        <v>-9.9999999999994316E-2</v>
      </c>
      <c r="AP33" s="229">
        <v>-0.10000000000001208</v>
      </c>
      <c r="AQ33" s="230">
        <v>9.9999999999852207E-2</v>
      </c>
      <c r="AR33" s="229">
        <v>0</v>
      </c>
      <c r="AS33" s="229">
        <v>-4.5519144009631418E-14</v>
      </c>
      <c r="AT33" s="230">
        <v>9.9999999999955236E-2</v>
      </c>
      <c r="AU33" s="229">
        <v>9.0594198809412774E-14</v>
      </c>
      <c r="AV33" s="229">
        <v>0</v>
      </c>
      <c r="AW33" s="230">
        <v>9.2370555648813024E-14</v>
      </c>
      <c r="AX33" s="229">
        <v>-9.0594198809412774E-14</v>
      </c>
      <c r="AY33" s="229">
        <v>-4.5297099404706387E-14</v>
      </c>
      <c r="AZ33" s="230">
        <v>-1.3633538742396922E-13</v>
      </c>
      <c r="BA33" s="229">
        <v>4.5297099404706387E-14</v>
      </c>
      <c r="BB33" s="229">
        <v>-3.4194869158454821E-14</v>
      </c>
      <c r="BC33" s="230">
        <v>-4.5297099404706387E-14</v>
      </c>
      <c r="BD33" s="229">
        <v>0</v>
      </c>
      <c r="BE33" s="229">
        <v>-9.1038288019262836E-14</v>
      </c>
      <c r="BF33" s="230">
        <v>3.6415315207705135E-13</v>
      </c>
      <c r="BG33" s="229">
        <v>3.6370906286720128E-13</v>
      </c>
      <c r="BH33" s="229">
        <v>9.1038288019262836E-14</v>
      </c>
      <c r="BI33" s="230">
        <v>0</v>
      </c>
      <c r="BJ33" s="229">
        <v>0.10000000000009113</v>
      </c>
      <c r="BK33" s="229">
        <v>4.5297099404706387E-14</v>
      </c>
      <c r="BL33" s="230">
        <v>0</v>
      </c>
      <c r="BM33" s="229">
        <v>0</v>
      </c>
    </row>
    <row r="34" spans="1:65" ht="15" customHeight="1" thickBot="1" x14ac:dyDescent="0.25">
      <c r="A34" s="208" t="s">
        <v>210</v>
      </c>
      <c r="B34" s="150">
        <v>463.6</v>
      </c>
      <c r="C34" s="150">
        <v>417.6</v>
      </c>
      <c r="D34" s="151">
        <v>881.2</v>
      </c>
      <c r="E34" s="150">
        <v>439.6</v>
      </c>
      <c r="F34" s="150">
        <v>664.9</v>
      </c>
      <c r="G34" s="151">
        <v>1104.5</v>
      </c>
      <c r="H34" s="150">
        <v>836.6</v>
      </c>
      <c r="I34" s="150">
        <v>818.3</v>
      </c>
      <c r="J34" s="151">
        <v>1654.9</v>
      </c>
      <c r="K34" s="150">
        <v>593.1</v>
      </c>
      <c r="L34" s="150">
        <v>257.7</v>
      </c>
      <c r="M34" s="151">
        <v>850.8</v>
      </c>
      <c r="N34" s="150">
        <v>794.5</v>
      </c>
      <c r="O34" s="150">
        <v>628.20000000000005</v>
      </c>
      <c r="P34" s="151">
        <v>1422.7</v>
      </c>
      <c r="Q34" s="150">
        <v>501.8</v>
      </c>
      <c r="R34" s="150">
        <v>918</v>
      </c>
      <c r="S34" s="151">
        <v>1419.8</v>
      </c>
      <c r="T34" s="150">
        <v>857.2</v>
      </c>
      <c r="U34" s="150">
        <v>-477.8</v>
      </c>
      <c r="V34" s="151">
        <v>379.4</v>
      </c>
      <c r="W34" s="150">
        <v>153.9</v>
      </c>
      <c r="X34" s="150">
        <v>435.9</v>
      </c>
      <c r="Y34" s="151">
        <v>589.79999999999995</v>
      </c>
      <c r="Z34" s="150">
        <v>126.9</v>
      </c>
      <c r="AA34" s="150">
        <v>-814</v>
      </c>
      <c r="AB34" s="151">
        <v>-687</v>
      </c>
      <c r="AC34" s="150">
        <v>-270.39999999999998</v>
      </c>
      <c r="AD34" s="150">
        <v>-218.7</v>
      </c>
      <c r="AE34" s="151">
        <v>-489.1</v>
      </c>
      <c r="AF34" s="231">
        <v>189.7</v>
      </c>
      <c r="AG34" s="231">
        <v>149</v>
      </c>
      <c r="AH34" s="232">
        <v>338.7</v>
      </c>
      <c r="AI34" s="231">
        <v>255.7</v>
      </c>
      <c r="AJ34" s="231">
        <v>174.2</v>
      </c>
      <c r="AK34" s="232">
        <v>429.9</v>
      </c>
      <c r="AL34" s="231">
        <v>349.9</v>
      </c>
      <c r="AM34" s="231">
        <v>289.7</v>
      </c>
      <c r="AN34" s="232">
        <v>639.6</v>
      </c>
      <c r="AO34" s="231">
        <v>515.79999999999995</v>
      </c>
      <c r="AP34" s="231">
        <v>493.9</v>
      </c>
      <c r="AQ34" s="232">
        <v>1009.8</v>
      </c>
      <c r="AR34" s="231">
        <v>737</v>
      </c>
      <c r="AS34" s="231">
        <v>687.9</v>
      </c>
      <c r="AT34" s="232">
        <v>1425</v>
      </c>
      <c r="AU34" s="231">
        <v>697.2</v>
      </c>
      <c r="AV34" s="231">
        <v>1142.3</v>
      </c>
      <c r="AW34" s="232">
        <v>1839.5</v>
      </c>
      <c r="AX34" s="231">
        <v>1046.0999999999999</v>
      </c>
      <c r="AY34" s="231">
        <v>707.8</v>
      </c>
      <c r="AZ34" s="232">
        <v>1753.8</v>
      </c>
      <c r="BA34" s="231">
        <v>555.70000000000005</v>
      </c>
      <c r="BB34" s="231">
        <v>288.7</v>
      </c>
      <c r="BC34" s="232">
        <v>844.4</v>
      </c>
      <c r="BD34" s="231">
        <v>771.7</v>
      </c>
      <c r="BE34" s="231">
        <v>1474.6</v>
      </c>
      <c r="BF34" s="232">
        <v>2246.3000000000002</v>
      </c>
      <c r="BG34" s="231">
        <v>2514.3000000000002</v>
      </c>
      <c r="BH34" s="231">
        <v>1884</v>
      </c>
      <c r="BI34" s="232">
        <v>4398.3</v>
      </c>
      <c r="BJ34" s="231">
        <v>1155.5</v>
      </c>
      <c r="BK34" s="231">
        <v>990.2</v>
      </c>
      <c r="BL34" s="232">
        <v>2145.6999999999998</v>
      </c>
      <c r="BM34" s="231">
        <v>1021</v>
      </c>
    </row>
    <row r="35" spans="1:65" ht="15" customHeight="1" thickTop="1" x14ac:dyDescent="0.2">
      <c r="A35" s="149"/>
      <c r="B35" s="146"/>
      <c r="C35" s="146"/>
      <c r="D35" s="142"/>
      <c r="E35" s="146"/>
      <c r="F35" s="146"/>
      <c r="G35" s="142"/>
      <c r="H35" s="146"/>
      <c r="I35" s="146"/>
      <c r="J35" s="142"/>
      <c r="K35" s="146"/>
      <c r="L35" s="146"/>
      <c r="M35" s="142"/>
      <c r="N35" s="146"/>
      <c r="O35" s="146"/>
      <c r="P35" s="142"/>
      <c r="Q35" s="146"/>
      <c r="R35" s="146"/>
      <c r="S35" s="142"/>
      <c r="T35" s="146"/>
      <c r="U35" s="146"/>
      <c r="V35" s="142"/>
      <c r="W35" s="146"/>
      <c r="X35" s="146"/>
      <c r="Y35" s="142"/>
      <c r="Z35" s="146"/>
      <c r="AA35" s="146"/>
      <c r="AB35" s="142"/>
      <c r="AC35" s="146"/>
      <c r="AD35" s="146"/>
      <c r="AE35" s="142"/>
      <c r="AF35" s="146"/>
      <c r="AG35" s="146"/>
      <c r="AH35" s="142"/>
      <c r="AI35" s="146"/>
      <c r="AJ35" s="146"/>
      <c r="AK35" s="142"/>
      <c r="AL35" s="146"/>
      <c r="AM35" s="146"/>
      <c r="AN35" s="142"/>
      <c r="AO35" s="146"/>
      <c r="AP35" s="146"/>
      <c r="AQ35" s="142"/>
      <c r="AR35" s="146"/>
      <c r="AS35" s="146"/>
      <c r="AT35" s="142"/>
      <c r="AU35" s="146"/>
      <c r="AV35" s="146"/>
      <c r="AW35" s="142"/>
      <c r="AX35" s="146"/>
      <c r="AY35" s="146"/>
      <c r="AZ35" s="142"/>
      <c r="BA35" s="146"/>
      <c r="BB35" s="146"/>
      <c r="BC35" s="142"/>
      <c r="BD35" s="146"/>
      <c r="BE35" s="146"/>
      <c r="BF35" s="142"/>
      <c r="BG35" s="146"/>
      <c r="BH35" s="146"/>
      <c r="BI35" s="142"/>
      <c r="BJ35" s="146"/>
      <c r="BK35" s="146"/>
      <c r="BL35" s="142"/>
      <c r="BM35" s="146"/>
    </row>
    <row r="36" spans="1:65" ht="15" customHeight="1" x14ac:dyDescent="0.2">
      <c r="A36" s="149"/>
      <c r="B36" s="146"/>
      <c r="C36" s="146"/>
      <c r="D36" s="142"/>
      <c r="E36" s="146"/>
      <c r="F36" s="146"/>
      <c r="G36" s="142"/>
      <c r="H36" s="146"/>
      <c r="I36" s="146"/>
      <c r="J36" s="142"/>
      <c r="K36" s="146"/>
      <c r="L36" s="146"/>
      <c r="M36" s="142"/>
      <c r="N36" s="146"/>
      <c r="O36" s="146"/>
      <c r="P36" s="142"/>
      <c r="Q36" s="146"/>
      <c r="R36" s="146"/>
      <c r="S36" s="142"/>
      <c r="T36" s="146"/>
      <c r="U36" s="146"/>
      <c r="V36" s="142"/>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row>
    <row r="37" spans="1:65" ht="15" customHeight="1" x14ac:dyDescent="0.2">
      <c r="A37" s="155" t="s">
        <v>202</v>
      </c>
      <c r="B37" s="156"/>
      <c r="C37" s="156"/>
      <c r="D37" s="157"/>
      <c r="E37" s="156"/>
      <c r="F37" s="156"/>
      <c r="G37" s="157"/>
      <c r="H37" s="156"/>
      <c r="I37" s="156"/>
      <c r="J37" s="157"/>
      <c r="K37" s="156"/>
      <c r="L37" s="156"/>
      <c r="M37" s="157"/>
      <c r="N37" s="156"/>
      <c r="O37" s="156"/>
      <c r="P37" s="157"/>
      <c r="Q37" s="156"/>
      <c r="R37" s="156"/>
      <c r="S37" s="157"/>
      <c r="T37" s="156"/>
      <c r="U37" s="156"/>
      <c r="V37" s="157"/>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row>
    <row r="38" spans="1:65" ht="15" customHeight="1" x14ac:dyDescent="0.2">
      <c r="A38" s="158"/>
      <c r="B38" s="159" t="s">
        <v>80</v>
      </c>
      <c r="C38" s="159" t="s">
        <v>81</v>
      </c>
      <c r="D38" s="157" t="s">
        <v>82</v>
      </c>
      <c r="E38" s="159" t="s">
        <v>80</v>
      </c>
      <c r="F38" s="159" t="s">
        <v>81</v>
      </c>
      <c r="G38" s="157" t="s">
        <v>82</v>
      </c>
      <c r="H38" s="159" t="s">
        <v>80</v>
      </c>
      <c r="I38" s="159" t="s">
        <v>81</v>
      </c>
      <c r="J38" s="157" t="s">
        <v>82</v>
      </c>
      <c r="K38" s="159" t="s">
        <v>80</v>
      </c>
      <c r="L38" s="159" t="s">
        <v>81</v>
      </c>
      <c r="M38" s="157" t="s">
        <v>82</v>
      </c>
      <c r="N38" s="159" t="s">
        <v>80</v>
      </c>
      <c r="O38" s="159" t="s">
        <v>81</v>
      </c>
      <c r="P38" s="157" t="s">
        <v>82</v>
      </c>
      <c r="Q38" s="159" t="s">
        <v>84</v>
      </c>
      <c r="R38" s="159" t="s">
        <v>81</v>
      </c>
      <c r="S38" s="157" t="s">
        <v>82</v>
      </c>
      <c r="T38" s="159" t="s">
        <v>84</v>
      </c>
      <c r="U38" s="159" t="s">
        <v>81</v>
      </c>
      <c r="V38" s="157" t="s">
        <v>82</v>
      </c>
      <c r="W38" s="159" t="s">
        <v>80</v>
      </c>
      <c r="X38" s="159" t="s">
        <v>81</v>
      </c>
      <c r="Y38" s="157" t="s">
        <v>82</v>
      </c>
      <c r="Z38" s="159" t="s">
        <v>84</v>
      </c>
      <c r="AA38" s="159" t="s">
        <v>81</v>
      </c>
      <c r="AB38" s="157" t="s">
        <v>82</v>
      </c>
      <c r="AC38" s="159" t="s">
        <v>84</v>
      </c>
      <c r="AD38" s="159" t="s">
        <v>90</v>
      </c>
      <c r="AE38" s="157" t="s">
        <v>91</v>
      </c>
      <c r="AF38" s="159" t="s">
        <v>84</v>
      </c>
      <c r="AG38" s="159" t="s">
        <v>90</v>
      </c>
      <c r="AH38" s="157" t="s">
        <v>91</v>
      </c>
      <c r="AI38" s="159" t="s">
        <v>84</v>
      </c>
      <c r="AJ38" s="159" t="s">
        <v>90</v>
      </c>
      <c r="AK38" s="157" t="s">
        <v>91</v>
      </c>
      <c r="AL38" s="159" t="s">
        <v>84</v>
      </c>
      <c r="AM38" s="159" t="s">
        <v>90</v>
      </c>
      <c r="AN38" s="157" t="s">
        <v>91</v>
      </c>
      <c r="AO38" s="159" t="s">
        <v>84</v>
      </c>
      <c r="AP38" s="159" t="s">
        <v>90</v>
      </c>
      <c r="AQ38" s="157" t="s">
        <v>91</v>
      </c>
      <c r="AR38" s="159" t="s">
        <v>84</v>
      </c>
      <c r="AS38" s="159" t="s">
        <v>90</v>
      </c>
      <c r="AT38" s="157" t="s">
        <v>91</v>
      </c>
      <c r="AU38" s="159" t="s">
        <v>84</v>
      </c>
      <c r="AV38" s="159" t="s">
        <v>90</v>
      </c>
      <c r="AW38" s="157" t="s">
        <v>91</v>
      </c>
      <c r="AX38" s="159" t="s">
        <v>84</v>
      </c>
      <c r="AY38" s="159" t="s">
        <v>90</v>
      </c>
      <c r="AZ38" s="157" t="s">
        <v>91</v>
      </c>
      <c r="BA38" s="159" t="s">
        <v>84</v>
      </c>
      <c r="BB38" s="159" t="s">
        <v>90</v>
      </c>
      <c r="BC38" s="157" t="s">
        <v>91</v>
      </c>
      <c r="BD38" s="159" t="s">
        <v>84</v>
      </c>
      <c r="BE38" s="159" t="s">
        <v>90</v>
      </c>
      <c r="BF38" s="157" t="s">
        <v>91</v>
      </c>
      <c r="BG38" s="159" t="s">
        <v>84</v>
      </c>
      <c r="BH38" s="159" t="s">
        <v>90</v>
      </c>
      <c r="BI38" s="157" t="s">
        <v>91</v>
      </c>
      <c r="BJ38" s="159" t="s">
        <v>84</v>
      </c>
      <c r="BK38" s="159" t="s">
        <v>90</v>
      </c>
      <c r="BL38" s="157" t="s">
        <v>91</v>
      </c>
      <c r="BM38" s="159" t="s">
        <v>84</v>
      </c>
    </row>
    <row r="39" spans="1:65" ht="15" customHeight="1" x14ac:dyDescent="0.2">
      <c r="A39" s="160" t="s">
        <v>5</v>
      </c>
      <c r="B39" s="159">
        <v>2003</v>
      </c>
      <c r="C39" s="159">
        <v>2003</v>
      </c>
      <c r="D39" s="157">
        <v>2003</v>
      </c>
      <c r="E39" s="159">
        <v>2004</v>
      </c>
      <c r="F39" s="159">
        <v>2004</v>
      </c>
      <c r="G39" s="157">
        <v>2004</v>
      </c>
      <c r="H39" s="159">
        <v>2005</v>
      </c>
      <c r="I39" s="159">
        <v>2005</v>
      </c>
      <c r="J39" s="157">
        <v>2005</v>
      </c>
      <c r="K39" s="159">
        <v>2006</v>
      </c>
      <c r="L39" s="159">
        <v>2006</v>
      </c>
      <c r="M39" s="157">
        <v>2006</v>
      </c>
      <c r="N39" s="159">
        <v>2007</v>
      </c>
      <c r="O39" s="159">
        <v>2007</v>
      </c>
      <c r="P39" s="157">
        <v>2007</v>
      </c>
      <c r="Q39" s="159">
        <v>2008</v>
      </c>
      <c r="R39" s="159">
        <v>2008</v>
      </c>
      <c r="S39" s="157">
        <v>2008</v>
      </c>
      <c r="T39" s="159">
        <v>2009</v>
      </c>
      <c r="U39" s="159">
        <v>2009</v>
      </c>
      <c r="V39" s="157">
        <v>2009</v>
      </c>
      <c r="W39" s="159">
        <v>2010</v>
      </c>
      <c r="X39" s="159">
        <v>2010</v>
      </c>
      <c r="Y39" s="157">
        <v>2010</v>
      </c>
      <c r="Z39" s="159">
        <v>2011</v>
      </c>
      <c r="AA39" s="159">
        <v>2011</v>
      </c>
      <c r="AB39" s="157">
        <v>2011</v>
      </c>
      <c r="AC39" s="159">
        <v>2012</v>
      </c>
      <c r="AD39" s="159">
        <v>2012</v>
      </c>
      <c r="AE39" s="157">
        <v>2012</v>
      </c>
      <c r="AF39" s="159">
        <v>2013</v>
      </c>
      <c r="AG39" s="159">
        <v>2013</v>
      </c>
      <c r="AH39" s="157">
        <v>2013</v>
      </c>
      <c r="AI39" s="159">
        <v>2014</v>
      </c>
      <c r="AJ39" s="159">
        <v>2014</v>
      </c>
      <c r="AK39" s="157">
        <v>2014</v>
      </c>
      <c r="AL39" s="159">
        <v>2015</v>
      </c>
      <c r="AM39" s="88">
        <v>2015</v>
      </c>
      <c r="AN39" s="89">
        <v>2015</v>
      </c>
      <c r="AO39" s="159">
        <v>2016</v>
      </c>
      <c r="AP39" s="88">
        <v>2016</v>
      </c>
      <c r="AQ39" s="89">
        <v>2016</v>
      </c>
      <c r="AR39" s="159">
        <v>2017</v>
      </c>
      <c r="AS39" s="159">
        <v>2017</v>
      </c>
      <c r="AT39" s="89">
        <v>2017</v>
      </c>
      <c r="AU39" s="159">
        <v>2018</v>
      </c>
      <c r="AV39" s="159">
        <v>2018</v>
      </c>
      <c r="AW39" s="89">
        <v>2018</v>
      </c>
      <c r="AX39" s="88">
        <v>2019</v>
      </c>
      <c r="AY39" s="88">
        <v>2019</v>
      </c>
      <c r="AZ39" s="89">
        <v>2019</v>
      </c>
      <c r="BA39" s="88">
        <v>2020</v>
      </c>
      <c r="BB39" s="88">
        <v>2020</v>
      </c>
      <c r="BC39" s="89">
        <v>2020</v>
      </c>
      <c r="BD39" s="88">
        <v>2021</v>
      </c>
      <c r="BE39" s="88">
        <v>2021</v>
      </c>
      <c r="BF39" s="89">
        <v>2021</v>
      </c>
      <c r="BG39" s="88">
        <v>2022</v>
      </c>
      <c r="BH39" s="88">
        <v>2022</v>
      </c>
      <c r="BI39" s="89">
        <v>2022</v>
      </c>
      <c r="BJ39" s="88">
        <v>2023</v>
      </c>
      <c r="BK39" s="88">
        <v>2023</v>
      </c>
      <c r="BL39" s="89">
        <v>2023</v>
      </c>
      <c r="BM39" s="88">
        <v>2024</v>
      </c>
    </row>
    <row r="40" spans="1:65" ht="15" customHeight="1" x14ac:dyDescent="0.2">
      <c r="A40" s="143" t="s">
        <v>231</v>
      </c>
      <c r="B40" s="161">
        <v>0.17174896714538657</v>
      </c>
      <c r="C40" s="161">
        <v>0.1803248173484108</v>
      </c>
      <c r="D40" s="162">
        <v>0.17615551995409004</v>
      </c>
      <c r="E40" s="161">
        <v>0.18199895838265234</v>
      </c>
      <c r="F40" s="161">
        <v>0.23051387597928558</v>
      </c>
      <c r="G40" s="162">
        <v>0.20707324884476372</v>
      </c>
      <c r="H40" s="161">
        <v>0.25634849350861433</v>
      </c>
      <c r="I40" s="161">
        <v>0.26843025954089467</v>
      </c>
      <c r="J40" s="162">
        <v>0.2627940196171793</v>
      </c>
      <c r="K40" s="161">
        <v>0.20310396705994138</v>
      </c>
      <c r="L40" s="161">
        <v>8.793303187712545E-2</v>
      </c>
      <c r="M40" s="162">
        <v>0.1438540505209735</v>
      </c>
      <c r="N40" s="161">
        <v>0.19906682106123563</v>
      </c>
      <c r="O40" s="161">
        <v>0.15338056262466468</v>
      </c>
      <c r="P40" s="162">
        <v>0.17633168494721171</v>
      </c>
      <c r="Q40" s="161">
        <v>0.13773061130067665</v>
      </c>
      <c r="R40" s="161">
        <v>0.19597298330572194</v>
      </c>
      <c r="S40" s="162">
        <v>0.16870097673977538</v>
      </c>
      <c r="T40" s="161">
        <v>0.20065252854812399</v>
      </c>
      <c r="U40" s="161">
        <v>-0.16656248697753887</v>
      </c>
      <c r="V40" s="162">
        <v>6.7728602890155976E-2</v>
      </c>
      <c r="W40" s="161">
        <v>9.4605248338776888E-3</v>
      </c>
      <c r="X40" s="161">
        <v>9.5112540192926046E-2</v>
      </c>
      <c r="Y40" s="162">
        <v>5.5597893861715389E-2</v>
      </c>
      <c r="Z40" s="161">
        <v>-2.0003967729136356E-2</v>
      </c>
      <c r="AA40" s="161">
        <v>-0.30535295236887167</v>
      </c>
      <c r="AB40" s="162">
        <v>-0.16565767749036872</v>
      </c>
      <c r="AC40" s="161">
        <v>-0.13395875008622474</v>
      </c>
      <c r="AD40" s="161">
        <v>-0.1547120983394436</v>
      </c>
      <c r="AE40" s="162">
        <v>-0.14318020659652353</v>
      </c>
      <c r="AF40" s="233">
        <v>4.1470532856335902E-2</v>
      </c>
      <c r="AG40" s="233">
        <v>8.3269156719291502E-3</v>
      </c>
      <c r="AH40" s="234">
        <v>2.5083293669681105E-2</v>
      </c>
      <c r="AI40" s="233">
        <v>4.0790427846265409E-2</v>
      </c>
      <c r="AJ40" s="233">
        <v>-7.3411927279008514E-3</v>
      </c>
      <c r="AK40" s="234">
        <v>1.6120828818469296E-2</v>
      </c>
      <c r="AL40" s="233">
        <v>6.6449776331842209E-2</v>
      </c>
      <c r="AM40" s="233">
        <v>6.6049462089066049E-2</v>
      </c>
      <c r="AN40" s="234">
        <v>6.6254877819744998E-2</v>
      </c>
      <c r="AO40" s="233">
        <v>-1.0425263889492203E-3</v>
      </c>
      <c r="AP40" s="233">
        <v>0.12522830515618413</v>
      </c>
      <c r="AQ40" s="234">
        <v>5.9719655654211931E-2</v>
      </c>
      <c r="AR40" s="233">
        <v>0.14021141649048627</v>
      </c>
      <c r="AS40" s="233">
        <v>0.11986529349571212</v>
      </c>
      <c r="AT40" s="234">
        <v>0.12964807774411941</v>
      </c>
      <c r="AU40" s="233">
        <v>0.1366488677553884</v>
      </c>
      <c r="AV40" s="233">
        <v>0.22216000559949603</v>
      </c>
      <c r="AW40" s="234">
        <v>0.18170084083198113</v>
      </c>
      <c r="AX40" s="233">
        <v>0.14777518380431373</v>
      </c>
      <c r="AY40" s="233">
        <v>0.11100930363687624</v>
      </c>
      <c r="AZ40" s="234">
        <v>0.12949627682873413</v>
      </c>
      <c r="BA40" s="233">
        <v>9.8659039411611762E-2</v>
      </c>
      <c r="BB40" s="233">
        <v>0.11632001760757127</v>
      </c>
      <c r="BC40" s="234">
        <v>0.10754692604418523</v>
      </c>
      <c r="BD40" s="233">
        <v>0.14604854900529293</v>
      </c>
      <c r="BE40" s="233">
        <v>0.18066902541009972</v>
      </c>
      <c r="BF40" s="234">
        <v>0.1644524236983842</v>
      </c>
      <c r="BG40" s="233">
        <v>0.21105223315669946</v>
      </c>
      <c r="BH40" s="233">
        <v>0.18113835622860894</v>
      </c>
      <c r="BI40" s="234">
        <v>0.19554729179578789</v>
      </c>
      <c r="BJ40" s="233">
        <v>0.10898109885810696</v>
      </c>
      <c r="BK40" s="233">
        <v>0.10183569847676084</v>
      </c>
      <c r="BL40" s="234">
        <v>0.10552066782678873</v>
      </c>
      <c r="BM40" s="233">
        <v>0.11282408698076386</v>
      </c>
    </row>
    <row r="41" spans="1:65" ht="15" customHeight="1" x14ac:dyDescent="0.2">
      <c r="A41" s="288" t="s">
        <v>256</v>
      </c>
      <c r="B41" s="152">
        <v>0</v>
      </c>
      <c r="C41" s="152">
        <v>0</v>
      </c>
      <c r="D41" s="153">
        <v>0</v>
      </c>
      <c r="E41" s="152">
        <v>0</v>
      </c>
      <c r="F41" s="152">
        <v>0</v>
      </c>
      <c r="G41" s="153">
        <v>0</v>
      </c>
      <c r="H41" s="152">
        <v>0</v>
      </c>
      <c r="I41" s="152">
        <v>0</v>
      </c>
      <c r="J41" s="153">
        <v>0</v>
      </c>
      <c r="K41" s="152">
        <v>0</v>
      </c>
      <c r="L41" s="152">
        <v>0</v>
      </c>
      <c r="M41" s="153">
        <v>0</v>
      </c>
      <c r="N41" s="152">
        <v>0</v>
      </c>
      <c r="O41" s="152">
        <v>0</v>
      </c>
      <c r="P41" s="153">
        <v>0</v>
      </c>
      <c r="Q41" s="152">
        <v>0</v>
      </c>
      <c r="R41" s="152">
        <v>0</v>
      </c>
      <c r="S41" s="153">
        <v>0</v>
      </c>
      <c r="T41" s="152">
        <v>0</v>
      </c>
      <c r="U41" s="152">
        <v>0</v>
      </c>
      <c r="V41" s="153">
        <v>0</v>
      </c>
      <c r="W41" s="152">
        <v>0</v>
      </c>
      <c r="X41" s="152">
        <v>0</v>
      </c>
      <c r="Y41" s="153">
        <v>0</v>
      </c>
      <c r="Z41" s="152">
        <v>0</v>
      </c>
      <c r="AA41" s="152">
        <v>0</v>
      </c>
      <c r="AB41" s="153">
        <v>0</v>
      </c>
      <c r="AC41" s="152">
        <v>0</v>
      </c>
      <c r="AD41" s="152">
        <v>0</v>
      </c>
      <c r="AE41" s="153">
        <v>0</v>
      </c>
      <c r="AF41" s="236">
        <v>0</v>
      </c>
      <c r="AG41" s="236">
        <v>0</v>
      </c>
      <c r="AH41" s="237">
        <v>0</v>
      </c>
      <c r="AI41" s="236">
        <v>0</v>
      </c>
      <c r="AJ41" s="236">
        <v>0</v>
      </c>
      <c r="AK41" s="237">
        <v>0</v>
      </c>
      <c r="AL41" s="236">
        <v>0</v>
      </c>
      <c r="AM41" s="236">
        <v>0</v>
      </c>
      <c r="AN41" s="237">
        <v>0</v>
      </c>
      <c r="AO41" s="233">
        <v>4.038482095136291</v>
      </c>
      <c r="AP41" s="233">
        <v>0.20069675855801272</v>
      </c>
      <c r="AQ41" s="234">
        <v>1.0481529564498997</v>
      </c>
      <c r="AR41" s="233">
        <v>0.33404710920770875</v>
      </c>
      <c r="AS41" s="233">
        <v>0.2460028669092513</v>
      </c>
      <c r="AT41" s="234">
        <v>0.2870833088364983</v>
      </c>
      <c r="AU41" s="233">
        <v>0.20044155240529862</v>
      </c>
      <c r="AV41" s="233">
        <v>0.29446064139941697</v>
      </c>
      <c r="AW41" s="234">
        <v>0.25240397110036905</v>
      </c>
      <c r="AX41" s="233">
        <v>0.34893280632411067</v>
      </c>
      <c r="AY41" s="233">
        <v>0.24684911775297083</v>
      </c>
      <c r="AZ41" s="234">
        <v>0.30121648356273945</v>
      </c>
      <c r="BA41" s="233">
        <v>0.17021030737231341</v>
      </c>
      <c r="BB41" s="233">
        <v>0.12954223690420008</v>
      </c>
      <c r="BC41" s="234">
        <v>0.15008756567425571</v>
      </c>
      <c r="BD41" s="233">
        <v>0.12813335029902023</v>
      </c>
      <c r="BE41" s="233">
        <v>0.40080412112074382</v>
      </c>
      <c r="BF41" s="234">
        <v>0.31067838667619974</v>
      </c>
      <c r="BG41" s="233">
        <v>0.51631438538887753</v>
      </c>
      <c r="BH41" s="233">
        <v>0.35058309037900875</v>
      </c>
      <c r="BI41" s="234">
        <v>0.44042718878629433</v>
      </c>
      <c r="BJ41" s="233">
        <v>0.15328109696376102</v>
      </c>
      <c r="BK41" s="233">
        <v>0.16516793066088839</v>
      </c>
      <c r="BL41" s="234">
        <v>0.15958730888607886</v>
      </c>
      <c r="BM41" s="233">
        <v>0.15014797029426544</v>
      </c>
    </row>
    <row r="42" spans="1:65" ht="15" customHeight="1" x14ac:dyDescent="0.2">
      <c r="A42" s="288" t="s">
        <v>274</v>
      </c>
      <c r="B42" s="161">
        <v>0</v>
      </c>
      <c r="C42" s="161">
        <v>0</v>
      </c>
      <c r="D42" s="162">
        <v>0</v>
      </c>
      <c r="E42" s="161">
        <v>0</v>
      </c>
      <c r="F42" s="161">
        <v>-6.004447739065974E-2</v>
      </c>
      <c r="G42" s="162">
        <v>-6.004447739065974E-2</v>
      </c>
      <c r="H42" s="161">
        <v>-1.1035091591260207E-3</v>
      </c>
      <c r="I42" s="161">
        <v>-5.1378809869375902E-2</v>
      </c>
      <c r="J42" s="162">
        <v>-2.2821316614420061E-2</v>
      </c>
      <c r="K42" s="161">
        <v>5.600933488914819E-3</v>
      </c>
      <c r="L42" s="161">
        <v>5.1775147928994077E-2</v>
      </c>
      <c r="M42" s="162">
        <v>2.7934300443591895E-2</v>
      </c>
      <c r="N42" s="161">
        <v>6.9730941704035876E-2</v>
      </c>
      <c r="O42" s="161">
        <v>5.8754750073078045E-2</v>
      </c>
      <c r="P42" s="162">
        <v>6.4974619289340105E-2</v>
      </c>
      <c r="Q42" s="161">
        <v>0.12848454130765333</v>
      </c>
      <c r="R42" s="161">
        <v>6.9510281949889466E-2</v>
      </c>
      <c r="S42" s="162">
        <v>8.6969318700495207E-2</v>
      </c>
      <c r="T42" s="161">
        <v>-3.5590015440891118E-2</v>
      </c>
      <c r="U42" s="161">
        <v>-3.1418874053794524E-2</v>
      </c>
      <c r="V42" s="162">
        <v>-3.3903549374203278E-2</v>
      </c>
      <c r="W42" s="161">
        <v>4.1238366169272046E-2</v>
      </c>
      <c r="X42" s="161">
        <v>-2.4315018224326329E-2</v>
      </c>
      <c r="Y42" s="162">
        <v>1.0620171284534607E-2</v>
      </c>
      <c r="Z42" s="161">
        <v>-6.8842282233845895E-3</v>
      </c>
      <c r="AA42" s="161">
        <v>-1.2326250063800465E-2</v>
      </c>
      <c r="AB42" s="162">
        <v>-9.5427795683594371E-3</v>
      </c>
      <c r="AC42" s="161">
        <v>-1.4189940149655575E-3</v>
      </c>
      <c r="AD42" s="161">
        <v>1.042778735868167E-2</v>
      </c>
      <c r="AE42" s="162">
        <v>4.0874458950194391E-3</v>
      </c>
      <c r="AF42" s="233">
        <v>2.7937792589066091E-2</v>
      </c>
      <c r="AG42" s="233">
        <v>2.1821160482885494E-3</v>
      </c>
      <c r="AH42" s="234">
        <v>1.5339712848406437E-2</v>
      </c>
      <c r="AI42" s="233">
        <v>3.6006439017707302E-2</v>
      </c>
      <c r="AJ42" s="233">
        <v>2.5708358329142655E-2</v>
      </c>
      <c r="AK42" s="234">
        <v>3.1283142064223113E-2</v>
      </c>
      <c r="AL42" s="233">
        <v>6.1041487141426876E-2</v>
      </c>
      <c r="AM42" s="233">
        <v>3.7632135836957521E-2</v>
      </c>
      <c r="AN42" s="234">
        <v>4.9382708333984324E-2</v>
      </c>
      <c r="AO42" s="233">
        <v>5.9029430707625112E-2</v>
      </c>
      <c r="AP42" s="233">
        <v>5.3579487179487177E-2</v>
      </c>
      <c r="AQ42" s="234">
        <v>5.6446395427628672E-2</v>
      </c>
      <c r="AR42" s="233">
        <v>0.10684879134238373</v>
      </c>
      <c r="AS42" s="233">
        <v>7.228553478298011E-2</v>
      </c>
      <c r="AT42" s="234">
        <v>8.962652248058256E-2</v>
      </c>
      <c r="AU42" s="233">
        <v>8.63627969369061E-2</v>
      </c>
      <c r="AV42" s="233">
        <v>0.10874345047824523</v>
      </c>
      <c r="AW42" s="234">
        <v>9.8081442356372645E-2</v>
      </c>
      <c r="AX42" s="233">
        <v>7.0626360676693242E-2</v>
      </c>
      <c r="AY42" s="233">
        <v>6.6664291893542296E-2</v>
      </c>
      <c r="AZ42" s="234">
        <v>6.8660628329779913E-2</v>
      </c>
      <c r="BA42" s="233">
        <v>5.3799398633827433E-2</v>
      </c>
      <c r="BB42" s="233">
        <v>3.2644792589528966E-2</v>
      </c>
      <c r="BC42" s="234">
        <v>4.3890078934393485E-2</v>
      </c>
      <c r="BD42" s="233">
        <v>0.13028724428302177</v>
      </c>
      <c r="BE42" s="233">
        <v>0.15997586579489081</v>
      </c>
      <c r="BF42" s="234">
        <v>0.14531935115448819</v>
      </c>
      <c r="BG42" s="233">
        <v>0.14390477072416086</v>
      </c>
      <c r="BH42" s="233">
        <v>0.11878652431734718</v>
      </c>
      <c r="BI42" s="234">
        <v>0.13116502847540162</v>
      </c>
      <c r="BJ42" s="233">
        <v>0.15925556823966561</v>
      </c>
      <c r="BK42" s="233">
        <v>0.15932380941417537</v>
      </c>
      <c r="BL42" s="234">
        <v>0.15929250694696412</v>
      </c>
      <c r="BM42" s="233">
        <v>0.13343887820875269</v>
      </c>
    </row>
    <row r="43" spans="1:65" ht="15" customHeight="1" x14ac:dyDescent="0.2">
      <c r="A43" s="288" t="s">
        <v>275</v>
      </c>
      <c r="B43" s="161">
        <v>0.22106881968473663</v>
      </c>
      <c r="C43" s="161">
        <v>0.16697588126159554</v>
      </c>
      <c r="D43" s="162">
        <v>0.19354229607250756</v>
      </c>
      <c r="E43" s="161">
        <v>0.18168389955686853</v>
      </c>
      <c r="F43" s="161">
        <v>0.16520117239541698</v>
      </c>
      <c r="G43" s="162">
        <v>0.17210958056028478</v>
      </c>
      <c r="H43" s="161">
        <v>0.10463018641010223</v>
      </c>
      <c r="I43" s="161">
        <v>8.2610491532424626E-2</v>
      </c>
      <c r="J43" s="162">
        <v>9.3784965924117586E-2</v>
      </c>
      <c r="K43" s="161">
        <v>2.7856365614798696E-2</v>
      </c>
      <c r="L43" s="161">
        <v>5.9719577635450924E-2</v>
      </c>
      <c r="M43" s="162">
        <v>4.5599151643690349E-2</v>
      </c>
      <c r="N43" s="161">
        <v>7.8802323849247735E-2</v>
      </c>
      <c r="O43" s="161">
        <v>4.9865037647393098E-2</v>
      </c>
      <c r="P43" s="162">
        <v>6.3990692262943571E-2</v>
      </c>
      <c r="Q43" s="161">
        <v>-0.22977867203219318</v>
      </c>
      <c r="R43" s="161">
        <v>8.8185346918971369E-2</v>
      </c>
      <c r="S43" s="162">
        <v>-6.2870246512516714E-2</v>
      </c>
      <c r="T43" s="161">
        <v>-5.5587196719444128E-2</v>
      </c>
      <c r="U43" s="161">
        <v>6.3167393593021488E-3</v>
      </c>
      <c r="V43" s="162">
        <v>-2.8973295307233596E-2</v>
      </c>
      <c r="W43" s="161">
        <v>0.11229521234292984</v>
      </c>
      <c r="X43" s="161">
        <v>0.12001666898180301</v>
      </c>
      <c r="Y43" s="162">
        <v>0.11633424779417215</v>
      </c>
      <c r="Z43" s="161">
        <v>0.18169528187102879</v>
      </c>
      <c r="AA43" s="161">
        <v>0.11176549324053006</v>
      </c>
      <c r="AB43" s="162">
        <v>0.14655636265805758</v>
      </c>
      <c r="AC43" s="161">
        <v>8.5522991409802906E-2</v>
      </c>
      <c r="AD43" s="161">
        <v>0.10138125251441597</v>
      </c>
      <c r="AE43" s="162">
        <v>9.3150328498016008E-2</v>
      </c>
      <c r="AF43" s="233">
        <v>8.6798546628986686E-2</v>
      </c>
      <c r="AG43" s="233">
        <v>0.10721167079548581</v>
      </c>
      <c r="AH43" s="234">
        <v>9.7026604068857603E-2</v>
      </c>
      <c r="AI43" s="233">
        <v>8.9935499574053807E-2</v>
      </c>
      <c r="AJ43" s="233">
        <v>0.18248931485558867</v>
      </c>
      <c r="AK43" s="234">
        <v>0.13477224243945288</v>
      </c>
      <c r="AL43" s="233">
        <v>9.1823739174732535E-2</v>
      </c>
      <c r="AM43" s="233">
        <v>0.11896103896103895</v>
      </c>
      <c r="AN43" s="234">
        <v>0.10525977366255145</v>
      </c>
      <c r="AO43" s="233">
        <v>0.114625</v>
      </c>
      <c r="AP43" s="233">
        <v>0.12783251231527096</v>
      </c>
      <c r="AQ43" s="234">
        <v>0.12127791563275432</v>
      </c>
      <c r="AR43" s="233">
        <v>5.1762114537444927E-2</v>
      </c>
      <c r="AS43" s="233">
        <v>3.8238965165097019E-2</v>
      </c>
      <c r="AT43" s="234">
        <v>4.4745363556078895E-2</v>
      </c>
      <c r="AU43" s="233">
        <v>0.11680911680911681</v>
      </c>
      <c r="AV43" s="233">
        <v>7.0397489539748961E-2</v>
      </c>
      <c r="AW43" s="234">
        <v>9.3064326233543826E-2</v>
      </c>
      <c r="AX43" s="233">
        <v>7.067137809187278E-2</v>
      </c>
      <c r="AY43" s="233">
        <v>1.0323113451016826E-3</v>
      </c>
      <c r="AZ43" s="234">
        <v>3.6731407869578334E-2</v>
      </c>
      <c r="BA43" s="233">
        <v>0.10727969348659004</v>
      </c>
      <c r="BB43" s="233">
        <v>8.9682447365360005E-2</v>
      </c>
      <c r="BC43" s="234">
        <v>9.9380186994432199E-2</v>
      </c>
      <c r="BD43" s="233">
        <v>0.14054989425110559</v>
      </c>
      <c r="BE43" s="233">
        <v>0.10465431540894712</v>
      </c>
      <c r="BF43" s="234">
        <v>0.12204779428890856</v>
      </c>
      <c r="BG43" s="233">
        <v>0.10205875888343469</v>
      </c>
      <c r="BH43" s="233">
        <v>9.7972251867662744E-2</v>
      </c>
      <c r="BI43" s="234">
        <v>9.9981952716116221E-2</v>
      </c>
      <c r="BJ43" s="233">
        <v>7.1074841319662421E-2</v>
      </c>
      <c r="BK43" s="233">
        <v>5.9152811429526282E-2</v>
      </c>
      <c r="BL43" s="234">
        <v>6.5650421956967991E-2</v>
      </c>
      <c r="BM43" s="233">
        <v>0.12293594628923969</v>
      </c>
    </row>
    <row r="44" spans="1:65" ht="15" customHeight="1" x14ac:dyDescent="0.2">
      <c r="A44" s="288" t="s">
        <v>7</v>
      </c>
      <c r="B44" s="285">
        <v>0.14462517680339462</v>
      </c>
      <c r="C44" s="285">
        <v>0.16226680746216121</v>
      </c>
      <c r="D44" s="286">
        <v>0.15346621979185043</v>
      </c>
      <c r="E44" s="285">
        <v>0.14620298083747338</v>
      </c>
      <c r="F44" s="285">
        <v>0.1905717151454363</v>
      </c>
      <c r="G44" s="286">
        <v>0.16887588225167843</v>
      </c>
      <c r="H44" s="285">
        <v>0.27265764615777383</v>
      </c>
      <c r="I44" s="285">
        <v>0.31119276427360087</v>
      </c>
      <c r="J44" s="286">
        <v>0.29094567404426558</v>
      </c>
      <c r="K44" s="285">
        <v>0.22330638416504042</v>
      </c>
      <c r="L44" s="285">
        <v>0.14758778190122751</v>
      </c>
      <c r="M44" s="286">
        <v>0.18589562764456982</v>
      </c>
      <c r="N44" s="285">
        <v>0.15456545654565457</v>
      </c>
      <c r="O44" s="285">
        <v>0.17105263157894737</v>
      </c>
      <c r="P44" s="286">
        <v>0.16282262493135641</v>
      </c>
      <c r="Q44" s="285">
        <v>0.17267663441805919</v>
      </c>
      <c r="R44" s="285">
        <v>0.16653635652853793</v>
      </c>
      <c r="S44" s="286">
        <v>0.16942604856512142</v>
      </c>
      <c r="T44" s="285">
        <v>0.19194376858610437</v>
      </c>
      <c r="U44" s="285">
        <v>7.4769230769230768E-2</v>
      </c>
      <c r="V44" s="286">
        <v>0.13728594042308248</v>
      </c>
      <c r="W44" s="285">
        <v>0.13673983447283197</v>
      </c>
      <c r="X44" s="285">
        <v>0.20282186948853617</v>
      </c>
      <c r="Y44" s="286">
        <v>0.17311114706358194</v>
      </c>
      <c r="Z44" s="285">
        <v>0.20224038752649107</v>
      </c>
      <c r="AA44" s="285">
        <v>0.16091281451141018</v>
      </c>
      <c r="AB44" s="286">
        <v>0.18119607259744122</v>
      </c>
      <c r="AC44" s="285">
        <v>0.15851894706392824</v>
      </c>
      <c r="AD44" s="285">
        <v>0.13336590131900344</v>
      </c>
      <c r="AE44" s="286">
        <v>0.14490066225165563</v>
      </c>
      <c r="AF44" s="283">
        <v>6.9927877077453751E-2</v>
      </c>
      <c r="AG44" s="283">
        <v>0.16155758077879037</v>
      </c>
      <c r="AH44" s="284">
        <v>0.11864904552129221</v>
      </c>
      <c r="AI44" s="283">
        <v>9.1913903432228036E-2</v>
      </c>
      <c r="AJ44" s="283">
        <v>0.12040557667934093</v>
      </c>
      <c r="AK44" s="284">
        <v>0.10727346607070298</v>
      </c>
      <c r="AL44" s="283">
        <v>7.8750549934007916E-2</v>
      </c>
      <c r="AM44" s="283">
        <v>3.5729847494553373E-2</v>
      </c>
      <c r="AN44" s="284">
        <v>5.7027145359019267E-2</v>
      </c>
      <c r="AO44" s="283">
        <v>-0.39667163437655234</v>
      </c>
      <c r="AP44" s="283">
        <v>2.4337479718766899E-2</v>
      </c>
      <c r="AQ44" s="284">
        <v>-0.1951061626100466</v>
      </c>
      <c r="AR44" s="283">
        <v>9.7157772621809746E-2</v>
      </c>
      <c r="AS44" s="283">
        <v>0.23814253786938169</v>
      </c>
      <c r="AT44" s="284">
        <v>0.17297658862876256</v>
      </c>
      <c r="AU44" s="283">
        <v>0.16339193381592554</v>
      </c>
      <c r="AV44" s="283">
        <v>0.20792300805729633</v>
      </c>
      <c r="AW44" s="284">
        <v>0.1871401151631478</v>
      </c>
      <c r="AX44" s="283">
        <v>0.20841423948220064</v>
      </c>
      <c r="AY44" s="283">
        <v>7.6307112576542616E-2</v>
      </c>
      <c r="AZ44" s="284">
        <v>0.14525391284765229</v>
      </c>
      <c r="BA44" s="283">
        <v>9.3980490126100408E-2</v>
      </c>
      <c r="BB44" s="283">
        <v>-0.50389680193496367</v>
      </c>
      <c r="BC44" s="284">
        <v>-0.18677435638566381</v>
      </c>
      <c r="BD44" s="283">
        <v>0.14993122420907842</v>
      </c>
      <c r="BE44" s="283">
        <v>0.20628683693516697</v>
      </c>
      <c r="BF44" s="284">
        <v>0.17868724141786874</v>
      </c>
      <c r="BG44" s="283">
        <v>0.29092664092664089</v>
      </c>
      <c r="BH44" s="283">
        <v>0.2350131752305665</v>
      </c>
      <c r="BI44" s="284">
        <v>0.26075364379665833</v>
      </c>
      <c r="BJ44" s="283">
        <v>0.21789040502490795</v>
      </c>
      <c r="BK44" s="283">
        <v>0.11936127744510977</v>
      </c>
      <c r="BL44" s="284">
        <v>0.1666320382297943</v>
      </c>
      <c r="BM44" s="283">
        <v>9.2681946119823083E-2</v>
      </c>
    </row>
    <row r="45" spans="1:65" ht="15" customHeight="1" x14ac:dyDescent="0.2">
      <c r="A45" s="207" t="s">
        <v>9</v>
      </c>
      <c r="B45" s="163">
        <v>0.19139083514536523</v>
      </c>
      <c r="C45" s="163">
        <v>0.16544426617770647</v>
      </c>
      <c r="D45" s="162">
        <v>0.17807574688308633</v>
      </c>
      <c r="E45" s="163">
        <v>0.17857142857142858</v>
      </c>
      <c r="F45" s="163">
        <v>0.22517134793710525</v>
      </c>
      <c r="G45" s="162">
        <v>0.20380612764718728</v>
      </c>
      <c r="H45" s="163">
        <v>0.2404167703064975</v>
      </c>
      <c r="I45" s="163">
        <v>0.24430343236227289</v>
      </c>
      <c r="J45" s="162">
        <v>0.2424111948331539</v>
      </c>
      <c r="K45" s="163">
        <v>0.17039060366020212</v>
      </c>
      <c r="L45" s="163">
        <v>0.10694531413066165</v>
      </c>
      <c r="M45" s="162">
        <v>0.13793885693697541</v>
      </c>
      <c r="N45" s="163">
        <v>0.19128810272660629</v>
      </c>
      <c r="O45" s="163">
        <v>0.14483722984078698</v>
      </c>
      <c r="P45" s="162">
        <v>0.16847682119205298</v>
      </c>
      <c r="Q45" s="163">
        <v>0.10730237428675229</v>
      </c>
      <c r="R45" s="163">
        <v>0.16198692530275424</v>
      </c>
      <c r="S45" s="162">
        <v>0.13708892780696633</v>
      </c>
      <c r="T45" s="163">
        <v>0.14155090262398498</v>
      </c>
      <c r="U45" s="163">
        <v>-0.12414171930788245</v>
      </c>
      <c r="V45" s="162">
        <v>3.47703052561864E-2</v>
      </c>
      <c r="W45" s="163">
        <v>3.5846165439975881E-2</v>
      </c>
      <c r="X45" s="163">
        <v>9.9010803665040809E-2</v>
      </c>
      <c r="Y45" s="162">
        <v>6.8962632792801418E-2</v>
      </c>
      <c r="Z45" s="163">
        <v>2.7558438653394475E-2</v>
      </c>
      <c r="AA45" s="163">
        <v>-0.18356587738035723</v>
      </c>
      <c r="AB45" s="162">
        <v>-7.7171070430156016E-2</v>
      </c>
      <c r="AC45" s="163">
        <v>-6.4081060588654273E-2</v>
      </c>
      <c r="AD45" s="163">
        <v>-5.8336103935960712E-2</v>
      </c>
      <c r="AE45" s="162">
        <v>-6.1362316034082112E-2</v>
      </c>
      <c r="AF45" s="235">
        <v>5.300265428002654E-2</v>
      </c>
      <c r="AG45" s="235">
        <v>4.4650523784990549E-2</v>
      </c>
      <c r="AH45" s="234">
        <v>4.8898827103198039E-2</v>
      </c>
      <c r="AI45" s="235">
        <v>5.9877416313059872E-2</v>
      </c>
      <c r="AJ45" s="235">
        <v>5.1071437825512392E-2</v>
      </c>
      <c r="AK45" s="234">
        <v>5.5451348182883935E-2</v>
      </c>
      <c r="AL45" s="235">
        <v>8.4307866067436885E-2</v>
      </c>
      <c r="AM45" s="235">
        <v>7.2080358223405541E-2</v>
      </c>
      <c r="AN45" s="234">
        <v>7.82924093826807E-2</v>
      </c>
      <c r="AO45" s="235">
        <v>0.15886668353149505</v>
      </c>
      <c r="AP45" s="235">
        <v>0.10996163627742575</v>
      </c>
      <c r="AQ45" s="234">
        <v>0.13360999543841301</v>
      </c>
      <c r="AR45" s="235">
        <v>0.14174941646556161</v>
      </c>
      <c r="AS45" s="235">
        <v>0.12554199307706324</v>
      </c>
      <c r="AT45" s="234">
        <v>0.13331246917795228</v>
      </c>
      <c r="AU45" s="235">
        <v>0.13035265638467605</v>
      </c>
      <c r="AV45" s="235">
        <v>0.19043213955332361</v>
      </c>
      <c r="AW45" s="234">
        <v>0.1619606309477252</v>
      </c>
      <c r="AX45" s="235">
        <v>0.16420848696956442</v>
      </c>
      <c r="AY45" s="235">
        <v>0.11491442542787286</v>
      </c>
      <c r="AZ45" s="234">
        <v>0.14007530673133686</v>
      </c>
      <c r="BA45" s="235">
        <v>9.5973383381675478E-2</v>
      </c>
      <c r="BB45" s="235">
        <v>5.2843130024338075E-2</v>
      </c>
      <c r="BC45" s="234">
        <v>7.5243471248681845E-2</v>
      </c>
      <c r="BD45" s="235">
        <v>0.13153642520713724</v>
      </c>
      <c r="BE45" s="235">
        <v>0.20855774136855829</v>
      </c>
      <c r="BF45" s="234">
        <v>0.17375126233201271</v>
      </c>
      <c r="BG45" s="235">
        <v>0.26678062557067928</v>
      </c>
      <c r="BH45" s="235">
        <v>0.1966716463127984</v>
      </c>
      <c r="BI45" s="234">
        <v>0.23144242768905107</v>
      </c>
      <c r="BJ45" s="235">
        <v>0.12367275145327013</v>
      </c>
      <c r="BK45" s="235">
        <v>0.11118015931303316</v>
      </c>
      <c r="BL45" s="234">
        <v>0.11759462537759363</v>
      </c>
      <c r="BM45" s="235">
        <v>0.11939616807982387</v>
      </c>
    </row>
    <row r="46" spans="1:65" ht="15" customHeight="1" x14ac:dyDescent="0.2">
      <c r="A46" s="143" t="s">
        <v>10</v>
      </c>
      <c r="B46" s="205"/>
      <c r="C46" s="205"/>
      <c r="D46" s="206"/>
      <c r="E46" s="205"/>
      <c r="F46" s="205"/>
      <c r="G46" s="206"/>
      <c r="H46" s="205"/>
      <c r="I46" s="205"/>
      <c r="J46" s="206"/>
      <c r="K46" s="205"/>
      <c r="L46" s="205"/>
      <c r="M46" s="206"/>
      <c r="N46" s="205"/>
      <c r="O46" s="205"/>
      <c r="P46" s="206"/>
      <c r="Q46" s="205"/>
      <c r="R46" s="205"/>
      <c r="S46" s="206"/>
      <c r="T46" s="205"/>
      <c r="U46" s="205"/>
      <c r="V46" s="206"/>
      <c r="W46" s="205"/>
      <c r="X46" s="205"/>
      <c r="Y46" s="206"/>
      <c r="Z46" s="205"/>
      <c r="AA46" s="205"/>
      <c r="AB46" s="206"/>
      <c r="AC46" s="205"/>
      <c r="AD46" s="205"/>
      <c r="AE46" s="206"/>
      <c r="AF46" s="205"/>
      <c r="AG46" s="205"/>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row>
    <row r="47" spans="1:65" ht="15" customHeight="1" x14ac:dyDescent="0.2">
      <c r="A47" s="208" t="s">
        <v>211</v>
      </c>
      <c r="B47" s="163">
        <v>0.1805225653206651</v>
      </c>
      <c r="C47" s="163">
        <v>0.15444358149339843</v>
      </c>
      <c r="D47" s="162">
        <v>0.16714719271623674</v>
      </c>
      <c r="E47" s="163">
        <v>0.1688042393057369</v>
      </c>
      <c r="F47" s="163">
        <v>0.21216375761830306</v>
      </c>
      <c r="G47" s="162">
        <v>0.19248531743957056</v>
      </c>
      <c r="H47" s="163">
        <v>0.21608079138362996</v>
      </c>
      <c r="I47" s="163">
        <v>0.20110592283116244</v>
      </c>
      <c r="J47" s="162">
        <v>0.20840731925397007</v>
      </c>
      <c r="K47" s="163">
        <v>0.15279781533388295</v>
      </c>
      <c r="L47" s="163">
        <v>6.2383499963688305E-2</v>
      </c>
      <c r="M47" s="162">
        <v>0.10618276214961435</v>
      </c>
      <c r="N47" s="163">
        <v>0.17624614565540497</v>
      </c>
      <c r="O47" s="163">
        <v>0.14434079316207896</v>
      </c>
      <c r="P47" s="162">
        <v>0.16057380842202684</v>
      </c>
      <c r="Q47" s="163">
        <v>0.10633608815426998</v>
      </c>
      <c r="R47" s="163">
        <v>0.15986903974086589</v>
      </c>
      <c r="S47" s="162">
        <v>0.13572056743012273</v>
      </c>
      <c r="T47" s="163">
        <v>0.13954094090835098</v>
      </c>
      <c r="U47" s="163">
        <v>-0.11487786112713984</v>
      </c>
      <c r="V47" s="162">
        <v>3.6826728012191452E-2</v>
      </c>
      <c r="W47" s="163">
        <v>3.7623762376237622E-2</v>
      </c>
      <c r="X47" s="163">
        <v>9.6703345460999193E-2</v>
      </c>
      <c r="Y47" s="162">
        <v>6.8596550400669906E-2</v>
      </c>
      <c r="Z47" s="163">
        <v>2.7584557864533524E-2</v>
      </c>
      <c r="AA47" s="163">
        <v>-0.18040780141843971</v>
      </c>
      <c r="AB47" s="162">
        <v>-7.5391773846626584E-2</v>
      </c>
      <c r="AC47" s="163">
        <v>-5.9693584705726513E-2</v>
      </c>
      <c r="AD47" s="163">
        <v>-5.3696383412310637E-2</v>
      </c>
      <c r="AE47" s="162">
        <v>-5.6854243435200576E-2</v>
      </c>
      <c r="AF47" s="235">
        <v>5.1339648173207034E-2</v>
      </c>
      <c r="AG47" s="235">
        <v>4.1629414394278051E-2</v>
      </c>
      <c r="AH47" s="234">
        <v>4.656182123120068E-2</v>
      </c>
      <c r="AI47" s="235">
        <v>6.4207513057452786E-2</v>
      </c>
      <c r="AJ47" s="235">
        <v>4.3564158351464224E-2</v>
      </c>
      <c r="AK47" s="234">
        <v>5.386475548483291E-2</v>
      </c>
      <c r="AL47" s="235">
        <v>8.0407206544719168E-2</v>
      </c>
      <c r="AM47" s="235">
        <v>6.8966338142170153E-2</v>
      </c>
      <c r="AN47" s="234">
        <v>7.4787773906129409E-2</v>
      </c>
      <c r="AO47" s="235">
        <v>0.11643340857787809</v>
      </c>
      <c r="AP47" s="235">
        <v>0.10391987712247774</v>
      </c>
      <c r="AQ47" s="234">
        <v>0.10996765657159657</v>
      </c>
      <c r="AR47" s="235">
        <v>0.14213530818483378</v>
      </c>
      <c r="AS47" s="235">
        <v>0.12394147958632121</v>
      </c>
      <c r="AT47" s="234">
        <v>0.13273965329334067</v>
      </c>
      <c r="AU47" s="235">
        <v>0.12730991162077279</v>
      </c>
      <c r="AV47" s="235">
        <v>0.18808555480545996</v>
      </c>
      <c r="AW47" s="234">
        <v>0.15926820610059134</v>
      </c>
      <c r="AX47" s="235">
        <v>0.1632668986936775</v>
      </c>
      <c r="AY47" s="235">
        <v>0.11530879885310263</v>
      </c>
      <c r="AZ47" s="234">
        <v>0.13979403137354929</v>
      </c>
      <c r="BA47" s="235">
        <v>9.4813171813683678E-2</v>
      </c>
      <c r="BB47" s="235">
        <v>5.3231308195814508E-2</v>
      </c>
      <c r="BC47" s="234">
        <v>7.4828967424054441E-2</v>
      </c>
      <c r="BD47" s="235">
        <v>0.13265376284938291</v>
      </c>
      <c r="BE47" s="235">
        <v>0.20899710867963034</v>
      </c>
      <c r="BF47" s="234">
        <v>0.17449700924415446</v>
      </c>
      <c r="BG47" s="235">
        <v>0.26694766793718877</v>
      </c>
      <c r="BH47" s="235">
        <v>0.19681995779444642</v>
      </c>
      <c r="BI47" s="234">
        <v>0.23160039808539878</v>
      </c>
      <c r="BJ47" s="235">
        <v>0.12393015723202987</v>
      </c>
      <c r="BK47" s="235">
        <v>0.11188194883847059</v>
      </c>
      <c r="BL47" s="234">
        <v>0.11806296838375278</v>
      </c>
      <c r="BM47" s="235">
        <v>0.1195718367920551</v>
      </c>
    </row>
    <row r="48" spans="1:65" ht="15" customHeight="1" x14ac:dyDescent="0.2">
      <c r="A48" s="149"/>
      <c r="B48" s="146"/>
      <c r="C48" s="146"/>
      <c r="D48" s="142"/>
      <c r="E48" s="146"/>
      <c r="F48" s="146"/>
      <c r="G48" s="142"/>
      <c r="H48" s="146"/>
      <c r="I48" s="146"/>
      <c r="J48" s="142"/>
      <c r="K48" s="146"/>
      <c r="L48" s="146"/>
      <c r="M48" s="142"/>
      <c r="N48" s="146"/>
      <c r="O48" s="146"/>
      <c r="P48" s="142"/>
      <c r="Q48" s="146"/>
      <c r="R48" s="146"/>
      <c r="S48" s="142"/>
      <c r="T48" s="146"/>
      <c r="U48" s="146"/>
      <c r="V48" s="142"/>
      <c r="W48" s="146"/>
      <c r="X48" s="146"/>
      <c r="Y48" s="142"/>
      <c r="Z48" s="146"/>
      <c r="AA48" s="146"/>
      <c r="AB48" s="142"/>
      <c r="AC48" s="146"/>
      <c r="AD48" s="146"/>
      <c r="AE48" s="142"/>
      <c r="AF48" s="146"/>
      <c r="AG48" s="146"/>
      <c r="AH48" s="142"/>
      <c r="AI48" s="146"/>
      <c r="AJ48" s="146"/>
      <c r="AK48" s="142"/>
      <c r="AL48" s="146"/>
      <c r="AM48" s="146"/>
      <c r="AN48" s="142"/>
      <c r="AO48" s="146"/>
      <c r="AP48" s="146"/>
      <c r="AQ48" s="142"/>
      <c r="AR48" s="146"/>
      <c r="AS48" s="146"/>
      <c r="AT48" s="142"/>
      <c r="AU48" s="146"/>
      <c r="AV48" s="146"/>
      <c r="AW48" s="142"/>
      <c r="AX48" s="146"/>
      <c r="AY48" s="146"/>
      <c r="AZ48" s="142"/>
      <c r="BA48" s="146"/>
      <c r="BB48" s="146"/>
      <c r="BC48" s="142"/>
      <c r="BD48" s="146"/>
      <c r="BE48" s="146"/>
      <c r="BF48" s="142"/>
      <c r="BG48" s="146"/>
      <c r="BH48" s="146"/>
      <c r="BI48" s="142"/>
      <c r="BJ48" s="146"/>
      <c r="BK48" s="146"/>
      <c r="BL48" s="142"/>
      <c r="BM48" s="146"/>
    </row>
    <row r="49" spans="1:65" ht="15" customHeight="1" x14ac:dyDescent="0.2">
      <c r="A49" s="154"/>
      <c r="B49" s="164"/>
      <c r="C49" s="164"/>
      <c r="D49" s="165"/>
      <c r="E49" s="164"/>
      <c r="F49" s="164"/>
      <c r="G49" s="165"/>
      <c r="H49" s="164"/>
      <c r="I49" s="164"/>
      <c r="J49" s="165"/>
      <c r="K49" s="164"/>
      <c r="L49" s="164"/>
      <c r="M49" s="165"/>
      <c r="N49" s="164"/>
      <c r="O49" s="164"/>
      <c r="P49" s="165"/>
      <c r="Q49" s="164"/>
      <c r="R49" s="164"/>
      <c r="S49" s="165"/>
      <c r="T49" s="164"/>
      <c r="U49" s="164"/>
      <c r="V49" s="165"/>
      <c r="W49" s="164"/>
      <c r="X49" s="164"/>
      <c r="Y49" s="165"/>
      <c r="Z49" s="164"/>
      <c r="AA49" s="164"/>
      <c r="AB49" s="165"/>
      <c r="AC49" s="164"/>
      <c r="AD49" s="164"/>
      <c r="AE49" s="165"/>
      <c r="AF49" s="164"/>
      <c r="AG49" s="164"/>
      <c r="AH49" s="165"/>
      <c r="AI49" s="164"/>
      <c r="AJ49" s="164"/>
      <c r="AK49" s="165"/>
      <c r="AL49" s="164"/>
      <c r="AM49" s="164"/>
      <c r="AN49" s="165"/>
      <c r="AO49" s="164"/>
      <c r="AP49" s="164"/>
      <c r="AQ49" s="165"/>
      <c r="AR49" s="164"/>
      <c r="AS49" s="164"/>
      <c r="AT49" s="165"/>
      <c r="AU49" s="164"/>
      <c r="AV49" s="164"/>
      <c r="AW49" s="165"/>
      <c r="AX49" s="164"/>
      <c r="AY49" s="164"/>
      <c r="AZ49" s="165"/>
      <c r="BA49" s="164"/>
      <c r="BB49" s="164"/>
      <c r="BC49" s="165"/>
      <c r="BD49" s="164"/>
      <c r="BE49" s="164"/>
      <c r="BF49" s="165"/>
      <c r="BG49" s="164"/>
      <c r="BH49" s="164"/>
      <c r="BI49" s="165"/>
      <c r="BJ49" s="164"/>
      <c r="BK49" s="164"/>
      <c r="BL49" s="165"/>
      <c r="BM49" s="164"/>
    </row>
    <row r="50" spans="1:65" ht="15" customHeight="1" x14ac:dyDescent="0.2">
      <c r="A50" s="155" t="s">
        <v>88</v>
      </c>
      <c r="B50" s="156"/>
      <c r="C50" s="156"/>
      <c r="D50" s="157"/>
      <c r="E50" s="156"/>
      <c r="F50" s="156"/>
      <c r="G50" s="157"/>
      <c r="H50" s="156"/>
      <c r="I50" s="156"/>
      <c r="J50" s="157"/>
      <c r="K50" s="156"/>
      <c r="L50" s="156"/>
      <c r="M50" s="157"/>
      <c r="N50" s="156"/>
      <c r="O50" s="156"/>
      <c r="P50" s="157"/>
      <c r="Q50" s="156"/>
      <c r="R50" s="156"/>
      <c r="S50" s="157"/>
      <c r="T50" s="156"/>
      <c r="U50" s="156"/>
      <c r="V50" s="157"/>
      <c r="W50" s="156"/>
      <c r="X50" s="156"/>
      <c r="Y50" s="157"/>
      <c r="Z50" s="156"/>
      <c r="AA50" s="156"/>
      <c r="AB50" s="157"/>
      <c r="AC50" s="156"/>
      <c r="AD50" s="156"/>
      <c r="AE50" s="157"/>
      <c r="AF50" s="156"/>
      <c r="AG50" s="156"/>
      <c r="AH50" s="157"/>
      <c r="AI50" s="156"/>
      <c r="AJ50" s="156"/>
      <c r="AK50" s="157"/>
      <c r="AL50" s="156"/>
      <c r="AM50" s="156"/>
      <c r="AN50" s="157"/>
      <c r="AO50" s="156"/>
      <c r="AP50" s="156"/>
      <c r="AQ50" s="157"/>
      <c r="AR50" s="156"/>
      <c r="AS50" s="156"/>
      <c r="AT50" s="157"/>
      <c r="AU50" s="156"/>
      <c r="AV50" s="156"/>
      <c r="AW50" s="157"/>
      <c r="AX50" s="156"/>
      <c r="AY50" s="156"/>
      <c r="AZ50" s="157"/>
      <c r="BA50" s="156"/>
      <c r="BB50" s="156"/>
      <c r="BC50" s="157"/>
      <c r="BD50" s="156"/>
      <c r="BE50" s="156"/>
      <c r="BF50" s="157"/>
      <c r="BG50" s="156"/>
      <c r="BH50" s="156"/>
      <c r="BI50" s="157"/>
      <c r="BJ50" s="156"/>
      <c r="BK50" s="156"/>
      <c r="BL50" s="157"/>
      <c r="BM50" s="156"/>
    </row>
    <row r="51" spans="1:65" ht="15" customHeight="1" x14ac:dyDescent="0.2">
      <c r="A51" s="158"/>
      <c r="B51" s="159" t="s">
        <v>80</v>
      </c>
      <c r="C51" s="159" t="s">
        <v>81</v>
      </c>
      <c r="D51" s="157" t="s">
        <v>82</v>
      </c>
      <c r="E51" s="159" t="s">
        <v>80</v>
      </c>
      <c r="F51" s="159" t="s">
        <v>81</v>
      </c>
      <c r="G51" s="157" t="s">
        <v>82</v>
      </c>
      <c r="H51" s="159" t="s">
        <v>80</v>
      </c>
      <c r="I51" s="159" t="s">
        <v>81</v>
      </c>
      <c r="J51" s="157" t="s">
        <v>82</v>
      </c>
      <c r="K51" s="159" t="s">
        <v>80</v>
      </c>
      <c r="L51" s="159" t="s">
        <v>81</v>
      </c>
      <c r="M51" s="157" t="s">
        <v>82</v>
      </c>
      <c r="N51" s="159" t="s">
        <v>80</v>
      </c>
      <c r="O51" s="159" t="s">
        <v>81</v>
      </c>
      <c r="P51" s="157" t="s">
        <v>82</v>
      </c>
      <c r="Q51" s="159" t="s">
        <v>84</v>
      </c>
      <c r="R51" s="159" t="s">
        <v>81</v>
      </c>
      <c r="S51" s="157" t="s">
        <v>82</v>
      </c>
      <c r="T51" s="159" t="s">
        <v>84</v>
      </c>
      <c r="U51" s="159" t="s">
        <v>81</v>
      </c>
      <c r="V51" s="157" t="s">
        <v>82</v>
      </c>
      <c r="W51" s="159" t="s">
        <v>80</v>
      </c>
      <c r="X51" s="159" t="s">
        <v>81</v>
      </c>
      <c r="Y51" s="157" t="s">
        <v>82</v>
      </c>
      <c r="Z51" s="159" t="s">
        <v>84</v>
      </c>
      <c r="AA51" s="159" t="s">
        <v>81</v>
      </c>
      <c r="AB51" s="157" t="s">
        <v>82</v>
      </c>
      <c r="AC51" s="159" t="s">
        <v>84</v>
      </c>
      <c r="AD51" s="159" t="s">
        <v>90</v>
      </c>
      <c r="AE51" s="157" t="s">
        <v>91</v>
      </c>
      <c r="AF51" s="159" t="s">
        <v>84</v>
      </c>
      <c r="AG51" s="159" t="s">
        <v>90</v>
      </c>
      <c r="AH51" s="157" t="s">
        <v>91</v>
      </c>
      <c r="AI51" s="159" t="s">
        <v>84</v>
      </c>
      <c r="AJ51" s="159" t="s">
        <v>90</v>
      </c>
      <c r="AK51" s="157" t="s">
        <v>91</v>
      </c>
      <c r="AL51" s="159" t="s">
        <v>84</v>
      </c>
      <c r="AM51" s="159" t="s">
        <v>90</v>
      </c>
      <c r="AN51" s="157" t="s">
        <v>91</v>
      </c>
      <c r="AO51" s="159" t="s">
        <v>84</v>
      </c>
      <c r="AP51" s="159" t="s">
        <v>90</v>
      </c>
      <c r="AQ51" s="157" t="s">
        <v>91</v>
      </c>
      <c r="AR51" s="159" t="s">
        <v>84</v>
      </c>
      <c r="AS51" s="159" t="s">
        <v>90</v>
      </c>
      <c r="AT51" s="157" t="s">
        <v>91</v>
      </c>
      <c r="AU51" s="159" t="s">
        <v>84</v>
      </c>
      <c r="AV51" s="159" t="s">
        <v>90</v>
      </c>
      <c r="AW51" s="157" t="s">
        <v>91</v>
      </c>
      <c r="AX51" s="159" t="s">
        <v>84</v>
      </c>
      <c r="AY51" s="159" t="s">
        <v>90</v>
      </c>
      <c r="AZ51" s="157" t="s">
        <v>91</v>
      </c>
      <c r="BA51" s="159" t="s">
        <v>84</v>
      </c>
      <c r="BB51" s="159" t="s">
        <v>90</v>
      </c>
      <c r="BC51" s="157" t="s">
        <v>91</v>
      </c>
      <c r="BD51" s="159" t="s">
        <v>84</v>
      </c>
      <c r="BE51" s="159" t="s">
        <v>90</v>
      </c>
      <c r="BF51" s="157" t="s">
        <v>91</v>
      </c>
      <c r="BG51" s="159" t="s">
        <v>84</v>
      </c>
      <c r="BH51" s="159" t="s">
        <v>90</v>
      </c>
      <c r="BI51" s="157" t="s">
        <v>91</v>
      </c>
      <c r="BJ51" s="159" t="s">
        <v>84</v>
      </c>
      <c r="BK51" s="159" t="s">
        <v>90</v>
      </c>
      <c r="BL51" s="157" t="s">
        <v>91</v>
      </c>
      <c r="BM51" s="159" t="s">
        <v>84</v>
      </c>
    </row>
    <row r="52" spans="1:65" ht="15" customHeight="1" x14ac:dyDescent="0.2">
      <c r="A52" s="160" t="s">
        <v>5</v>
      </c>
      <c r="B52" s="159">
        <v>2003</v>
      </c>
      <c r="C52" s="159">
        <v>2003</v>
      </c>
      <c r="D52" s="157">
        <v>2003</v>
      </c>
      <c r="E52" s="159">
        <v>2004</v>
      </c>
      <c r="F52" s="159">
        <v>2004</v>
      </c>
      <c r="G52" s="157">
        <v>2004</v>
      </c>
      <c r="H52" s="159">
        <v>2005</v>
      </c>
      <c r="I52" s="159">
        <v>2005</v>
      </c>
      <c r="J52" s="157">
        <v>2005</v>
      </c>
      <c r="K52" s="159">
        <v>2006</v>
      </c>
      <c r="L52" s="159">
        <v>2006</v>
      </c>
      <c r="M52" s="157">
        <v>2006</v>
      </c>
      <c r="N52" s="159">
        <v>2007</v>
      </c>
      <c r="O52" s="159">
        <v>2007</v>
      </c>
      <c r="P52" s="157">
        <v>2007</v>
      </c>
      <c r="Q52" s="159">
        <v>2008</v>
      </c>
      <c r="R52" s="159">
        <v>2008</v>
      </c>
      <c r="S52" s="157">
        <v>2008</v>
      </c>
      <c r="T52" s="159">
        <v>2009</v>
      </c>
      <c r="U52" s="159">
        <v>2009</v>
      </c>
      <c r="V52" s="157">
        <v>2009</v>
      </c>
      <c r="W52" s="159">
        <v>2010</v>
      </c>
      <c r="X52" s="159">
        <v>2010</v>
      </c>
      <c r="Y52" s="157">
        <v>2010</v>
      </c>
      <c r="Z52" s="159">
        <v>2011</v>
      </c>
      <c r="AA52" s="159">
        <v>2011</v>
      </c>
      <c r="AB52" s="157">
        <v>2011</v>
      </c>
      <c r="AC52" s="159">
        <v>2012</v>
      </c>
      <c r="AD52" s="159">
        <v>2012</v>
      </c>
      <c r="AE52" s="157">
        <v>2012</v>
      </c>
      <c r="AF52" s="159">
        <v>2013</v>
      </c>
      <c r="AG52" s="159">
        <v>2013</v>
      </c>
      <c r="AH52" s="157">
        <v>2013</v>
      </c>
      <c r="AI52" s="159">
        <v>2014</v>
      </c>
      <c r="AJ52" s="159">
        <v>2014</v>
      </c>
      <c r="AK52" s="157">
        <v>2014</v>
      </c>
      <c r="AL52" s="159">
        <v>2015</v>
      </c>
      <c r="AM52" s="88">
        <v>2015</v>
      </c>
      <c r="AN52" s="89">
        <v>2015</v>
      </c>
      <c r="AO52" s="159">
        <v>2016</v>
      </c>
      <c r="AP52" s="88">
        <v>2016</v>
      </c>
      <c r="AQ52" s="89">
        <v>2016</v>
      </c>
      <c r="AR52" s="159">
        <v>2017</v>
      </c>
      <c r="AS52" s="159">
        <v>2017</v>
      </c>
      <c r="AT52" s="89">
        <v>2017</v>
      </c>
      <c r="AU52" s="159">
        <v>2018</v>
      </c>
      <c r="AV52" s="159">
        <v>2018</v>
      </c>
      <c r="AW52" s="89">
        <v>2018</v>
      </c>
      <c r="AX52" s="88">
        <v>2019</v>
      </c>
      <c r="AY52" s="88">
        <v>2019</v>
      </c>
      <c r="AZ52" s="89">
        <v>2019</v>
      </c>
      <c r="BA52" s="88">
        <v>2020</v>
      </c>
      <c r="BB52" s="88">
        <v>2020</v>
      </c>
      <c r="BC52" s="89">
        <v>2020</v>
      </c>
      <c r="BD52" s="88">
        <v>2021</v>
      </c>
      <c r="BE52" s="88">
        <v>2021</v>
      </c>
      <c r="BF52" s="89">
        <v>2021</v>
      </c>
      <c r="BG52" s="88">
        <v>2022</v>
      </c>
      <c r="BH52" s="88">
        <v>2022</v>
      </c>
      <c r="BI52" s="89">
        <v>2022</v>
      </c>
      <c r="BJ52" s="88">
        <v>2023</v>
      </c>
      <c r="BK52" s="88">
        <v>2023</v>
      </c>
      <c r="BL52" s="89">
        <v>2023</v>
      </c>
      <c r="BM52" s="88">
        <v>2024</v>
      </c>
    </row>
    <row r="53" spans="1:65" ht="15" customHeight="1" x14ac:dyDescent="0.2">
      <c r="A53" s="143" t="s">
        <v>231</v>
      </c>
      <c r="B53" s="141">
        <v>258.39999999999998</v>
      </c>
      <c r="C53" s="141">
        <v>292.3</v>
      </c>
      <c r="D53" s="142">
        <v>550.79999999999995</v>
      </c>
      <c r="E53" s="141">
        <v>284.5</v>
      </c>
      <c r="F53" s="141">
        <v>421.1</v>
      </c>
      <c r="G53" s="142">
        <v>705.6</v>
      </c>
      <c r="H53" s="141">
        <v>530.1</v>
      </c>
      <c r="I53" s="141">
        <v>648.5</v>
      </c>
      <c r="J53" s="142">
        <v>1178.7</v>
      </c>
      <c r="K53" s="141">
        <v>408.8</v>
      </c>
      <c r="L53" s="141">
        <v>130.5</v>
      </c>
      <c r="M53" s="142">
        <v>539.29999999999995</v>
      </c>
      <c r="N53" s="141">
        <v>475.7</v>
      </c>
      <c r="O53" s="141">
        <v>337</v>
      </c>
      <c r="P53" s="142">
        <v>812.7</v>
      </c>
      <c r="Q53" s="141">
        <v>354.4</v>
      </c>
      <c r="R53" s="141">
        <v>651.79999999999995</v>
      </c>
      <c r="S53" s="142">
        <v>1006.2</v>
      </c>
      <c r="T53" s="141">
        <v>727.6</v>
      </c>
      <c r="U53" s="141">
        <v>-502.9</v>
      </c>
      <c r="V53" s="142">
        <v>224.7</v>
      </c>
      <c r="W53" s="141">
        <v>-89.2</v>
      </c>
      <c r="X53" s="141">
        <v>184.9</v>
      </c>
      <c r="Y53" s="142">
        <v>95.7</v>
      </c>
      <c r="Z53" s="141">
        <v>-174.5</v>
      </c>
      <c r="AA53" s="141">
        <v>-1079.5999999999999</v>
      </c>
      <c r="AB53" s="142">
        <v>-1254.0999999999999</v>
      </c>
      <c r="AC53" s="141">
        <v>-486.7</v>
      </c>
      <c r="AD53" s="141">
        <v>-458.2</v>
      </c>
      <c r="AE53" s="142">
        <v>-944.8</v>
      </c>
      <c r="AF53" s="224">
        <v>-6.2</v>
      </c>
      <c r="AG53" s="224">
        <v>-78.8</v>
      </c>
      <c r="AH53" s="225">
        <v>-85</v>
      </c>
      <c r="AI53" s="224">
        <v>-6.5</v>
      </c>
      <c r="AJ53" s="224">
        <v>-109.2</v>
      </c>
      <c r="AK53" s="225">
        <v>-115.7</v>
      </c>
      <c r="AL53" s="224">
        <v>71.599999999999994</v>
      </c>
      <c r="AM53" s="224">
        <v>56.7</v>
      </c>
      <c r="AN53" s="225">
        <v>128.4</v>
      </c>
      <c r="AO53" s="224">
        <v>-95.9</v>
      </c>
      <c r="AP53" s="224">
        <v>173.6</v>
      </c>
      <c r="AQ53" s="225">
        <v>77.7</v>
      </c>
      <c r="AR53" s="224">
        <v>242.1</v>
      </c>
      <c r="AS53" s="224">
        <v>217.3</v>
      </c>
      <c r="AT53" s="225">
        <v>459.5</v>
      </c>
      <c r="AU53" s="224">
        <v>261.7</v>
      </c>
      <c r="AV53" s="224">
        <v>541.70000000000005</v>
      </c>
      <c r="AW53" s="225">
        <v>803.4</v>
      </c>
      <c r="AX53" s="224">
        <v>319</v>
      </c>
      <c r="AY53" s="224">
        <v>208.5</v>
      </c>
      <c r="AZ53" s="225">
        <v>527.5</v>
      </c>
      <c r="BA53" s="224">
        <v>127.9</v>
      </c>
      <c r="BB53" s="224">
        <v>177.3</v>
      </c>
      <c r="BC53" s="225">
        <v>305.10000000000002</v>
      </c>
      <c r="BD53" s="224">
        <v>259.10000000000002</v>
      </c>
      <c r="BE53" s="224">
        <v>415.2</v>
      </c>
      <c r="BF53" s="225">
        <v>674.3</v>
      </c>
      <c r="BG53" s="224">
        <v>687.8</v>
      </c>
      <c r="BH53" s="224">
        <v>610.20000000000005</v>
      </c>
      <c r="BI53" s="225">
        <v>1298</v>
      </c>
      <c r="BJ53" s="224">
        <v>273.8</v>
      </c>
      <c r="BK53" s="224">
        <v>218.3</v>
      </c>
      <c r="BL53" s="225">
        <v>492.1</v>
      </c>
      <c r="BM53" s="224">
        <v>235.2</v>
      </c>
    </row>
    <row r="54" spans="1:65" ht="15" customHeight="1" x14ac:dyDescent="0.2">
      <c r="A54" s="288" t="s">
        <v>256</v>
      </c>
      <c r="B54" s="141">
        <v>64.400000000000006</v>
      </c>
      <c r="C54" s="141">
        <v>9.8000000000000007</v>
      </c>
      <c r="D54" s="142">
        <v>74.099999999999994</v>
      </c>
      <c r="E54" s="141">
        <v>2.9</v>
      </c>
      <c r="F54" s="141">
        <v>66.599999999999994</v>
      </c>
      <c r="G54" s="142">
        <v>69.599999999999994</v>
      </c>
      <c r="H54" s="141">
        <v>103.2</v>
      </c>
      <c r="I54" s="141">
        <v>89.6</v>
      </c>
      <c r="J54" s="142">
        <v>192.8</v>
      </c>
      <c r="K54" s="141">
        <v>61.4</v>
      </c>
      <c r="L54" s="141">
        <v>105.7</v>
      </c>
      <c r="M54" s="142">
        <v>167.1</v>
      </c>
      <c r="N54" s="141">
        <v>100.6</v>
      </c>
      <c r="O54" s="141">
        <v>54</v>
      </c>
      <c r="P54" s="142">
        <v>154.6</v>
      </c>
      <c r="Q54" s="141">
        <v>36.200000000000003</v>
      </c>
      <c r="R54" s="141">
        <v>68.900000000000006</v>
      </c>
      <c r="S54" s="142">
        <v>105.2</v>
      </c>
      <c r="T54" s="141">
        <v>14.6</v>
      </c>
      <c r="U54" s="141">
        <v>-72.7</v>
      </c>
      <c r="V54" s="142">
        <v>-58</v>
      </c>
      <c r="W54" s="141">
        <v>14.3</v>
      </c>
      <c r="X54" s="141">
        <v>46.4</v>
      </c>
      <c r="Y54" s="142">
        <v>60.7</v>
      </c>
      <c r="Z54" s="141">
        <v>8.5</v>
      </c>
      <c r="AA54" s="141">
        <v>63.8</v>
      </c>
      <c r="AB54" s="142">
        <v>72.3</v>
      </c>
      <c r="AC54" s="141">
        <v>20.100000000000001</v>
      </c>
      <c r="AD54" s="141">
        <v>42.1</v>
      </c>
      <c r="AE54" s="142">
        <v>62.2</v>
      </c>
      <c r="AF54" s="224">
        <v>33.1</v>
      </c>
      <c r="AG54" s="224">
        <v>33.6</v>
      </c>
      <c r="AH54" s="225">
        <v>66.7</v>
      </c>
      <c r="AI54" s="224">
        <v>48.7</v>
      </c>
      <c r="AJ54" s="224">
        <v>52.9</v>
      </c>
      <c r="AK54" s="225">
        <v>101.6</v>
      </c>
      <c r="AL54" s="224">
        <v>67.099999999999994</v>
      </c>
      <c r="AM54" s="224">
        <v>40.1</v>
      </c>
      <c r="AN54" s="225">
        <v>107.3</v>
      </c>
      <c r="AO54" s="224">
        <v>743.1</v>
      </c>
      <c r="AP54" s="224">
        <v>104.2</v>
      </c>
      <c r="AQ54" s="225">
        <v>847.3</v>
      </c>
      <c r="AR54" s="224">
        <v>237.9</v>
      </c>
      <c r="AS54" s="224">
        <v>195.4</v>
      </c>
      <c r="AT54" s="225">
        <v>433.3</v>
      </c>
      <c r="AU54" s="224">
        <v>145.19999999999999</v>
      </c>
      <c r="AV54" s="224">
        <v>285.39999999999998</v>
      </c>
      <c r="AW54" s="225">
        <v>430.6</v>
      </c>
      <c r="AX54" s="224">
        <v>411.6</v>
      </c>
      <c r="AY54" s="224">
        <v>243.2</v>
      </c>
      <c r="AZ54" s="225">
        <v>654.70000000000005</v>
      </c>
      <c r="BA54" s="224">
        <v>113.5</v>
      </c>
      <c r="BB54" s="224">
        <v>74.2</v>
      </c>
      <c r="BC54" s="225">
        <v>187.7</v>
      </c>
      <c r="BD54" s="224">
        <v>67.8</v>
      </c>
      <c r="BE54" s="224">
        <v>606.70000000000005</v>
      </c>
      <c r="BF54" s="225">
        <v>674.5</v>
      </c>
      <c r="BG54" s="224">
        <v>1221.5999999999999</v>
      </c>
      <c r="BH54" s="224">
        <v>665.9</v>
      </c>
      <c r="BI54" s="225">
        <v>1887.5</v>
      </c>
      <c r="BJ54" s="224">
        <v>194.6</v>
      </c>
      <c r="BK54" s="224">
        <v>238.4</v>
      </c>
      <c r="BL54" s="225">
        <v>433</v>
      </c>
      <c r="BM54" s="224">
        <v>200</v>
      </c>
    </row>
    <row r="55" spans="1:65" ht="15" customHeight="1" x14ac:dyDescent="0.2">
      <c r="A55" s="288" t="s">
        <v>274</v>
      </c>
      <c r="B55" s="141">
        <v>0</v>
      </c>
      <c r="C55" s="141">
        <v>0</v>
      </c>
      <c r="D55" s="142">
        <v>0</v>
      </c>
      <c r="E55" s="141">
        <v>0</v>
      </c>
      <c r="F55" s="141">
        <v>-10.6</v>
      </c>
      <c r="G55" s="142">
        <v>-10.6</v>
      </c>
      <c r="H55" s="141">
        <v>-8</v>
      </c>
      <c r="I55" s="141">
        <v>-24.9</v>
      </c>
      <c r="J55" s="142">
        <v>-32.9</v>
      </c>
      <c r="K55" s="141">
        <v>-4.7</v>
      </c>
      <c r="L55" s="141">
        <v>13.9</v>
      </c>
      <c r="M55" s="142">
        <v>9.3000000000000007</v>
      </c>
      <c r="N55" s="141">
        <v>23.4</v>
      </c>
      <c r="O55" s="141">
        <v>13.8</v>
      </c>
      <c r="P55" s="142">
        <v>37.200000000000003</v>
      </c>
      <c r="Q55" s="141">
        <v>43.3</v>
      </c>
      <c r="R55" s="141">
        <v>43.72</v>
      </c>
      <c r="S55" s="142">
        <v>87.02</v>
      </c>
      <c r="T55" s="141">
        <v>-66.501999999999995</v>
      </c>
      <c r="U55" s="141">
        <v>-47.705000000000005</v>
      </c>
      <c r="V55" s="142">
        <v>-114.20699999999998</v>
      </c>
      <c r="W55" s="141">
        <v>7.87</v>
      </c>
      <c r="X55" s="141">
        <v>-31.449000000000002</v>
      </c>
      <c r="Y55" s="142">
        <v>-23.578999999999997</v>
      </c>
      <c r="Z55" s="141">
        <v>-20.733999999999998</v>
      </c>
      <c r="AA55" s="141">
        <v>-22.345000000000002</v>
      </c>
      <c r="AB55" s="142">
        <v>-43.079000000000001</v>
      </c>
      <c r="AC55" s="141">
        <v>-15.855000000000002</v>
      </c>
      <c r="AD55" s="141">
        <v>-8.6050000000000004</v>
      </c>
      <c r="AE55" s="142">
        <v>-24.36</v>
      </c>
      <c r="AF55" s="224">
        <v>3.3049999999999997</v>
      </c>
      <c r="AG55" s="224">
        <v>-13.399999999999999</v>
      </c>
      <c r="AH55" s="225">
        <v>-10.194999999999999</v>
      </c>
      <c r="AI55" s="224">
        <v>10.282</v>
      </c>
      <c r="AJ55" s="224">
        <v>0.99900000000000022</v>
      </c>
      <c r="AK55" s="225">
        <v>11.281000000000001</v>
      </c>
      <c r="AL55" s="224">
        <v>33.219000000000001</v>
      </c>
      <c r="AM55" s="224">
        <v>12.499999999999998</v>
      </c>
      <c r="AN55" s="225">
        <v>45.719000000000001</v>
      </c>
      <c r="AO55" s="224">
        <v>34.099999999999994</v>
      </c>
      <c r="AP55" s="224">
        <v>24.698</v>
      </c>
      <c r="AQ55" s="225">
        <v>58.798000000000002</v>
      </c>
      <c r="AR55" s="224">
        <v>81.093000000000004</v>
      </c>
      <c r="AS55" s="224">
        <v>47.747999999999998</v>
      </c>
      <c r="AT55" s="225">
        <v>128.84100000000001</v>
      </c>
      <c r="AU55" s="224">
        <v>57.827000000000005</v>
      </c>
      <c r="AV55" s="224">
        <v>87.493000000000009</v>
      </c>
      <c r="AW55" s="225">
        <v>145.32</v>
      </c>
      <c r="AX55" s="224">
        <v>52.220999999999997</v>
      </c>
      <c r="AY55" s="224">
        <v>46.301000000000002</v>
      </c>
      <c r="AZ55" s="225">
        <v>98.522000000000006</v>
      </c>
      <c r="BA55" s="224">
        <v>29.936999999999998</v>
      </c>
      <c r="BB55" s="224">
        <v>4.3409999999999993</v>
      </c>
      <c r="BC55" s="225">
        <v>34.378</v>
      </c>
      <c r="BD55" s="224">
        <v>108.452</v>
      </c>
      <c r="BE55" s="224">
        <v>141.46799999999999</v>
      </c>
      <c r="BF55" s="225">
        <v>249.92000000000002</v>
      </c>
      <c r="BG55" s="224">
        <v>190.44200000000001</v>
      </c>
      <c r="BH55" s="224">
        <v>157.94499999999999</v>
      </c>
      <c r="BI55" s="225">
        <v>348.387</v>
      </c>
      <c r="BJ55" s="224">
        <v>265.14600000000002</v>
      </c>
      <c r="BK55" s="224">
        <v>237.90600000000001</v>
      </c>
      <c r="BL55" s="225">
        <v>503.05200000000002</v>
      </c>
      <c r="BM55" s="224">
        <v>196.2</v>
      </c>
    </row>
    <row r="56" spans="1:65" ht="15" customHeight="1" x14ac:dyDescent="0.2">
      <c r="A56" s="288" t="s">
        <v>275</v>
      </c>
      <c r="B56" s="141">
        <v>45.1</v>
      </c>
      <c r="C56" s="141">
        <v>33.6</v>
      </c>
      <c r="D56" s="142">
        <v>78.7</v>
      </c>
      <c r="E56" s="141">
        <v>38.799999999999997</v>
      </c>
      <c r="F56" s="141">
        <v>51</v>
      </c>
      <c r="G56" s="142">
        <v>89.8</v>
      </c>
      <c r="H56" s="141">
        <v>39.9</v>
      </c>
      <c r="I56" s="141">
        <v>27.9</v>
      </c>
      <c r="J56" s="142">
        <v>67.8</v>
      </c>
      <c r="K56" s="141">
        <v>-2</v>
      </c>
      <c r="L56" s="141">
        <v>13.1</v>
      </c>
      <c r="M56" s="142">
        <v>11.1</v>
      </c>
      <c r="N56" s="141">
        <v>27.7</v>
      </c>
      <c r="O56" s="141">
        <v>5.8</v>
      </c>
      <c r="P56" s="142">
        <v>33.5</v>
      </c>
      <c r="Q56" s="141">
        <v>-198.8</v>
      </c>
      <c r="R56" s="141">
        <v>51.3</v>
      </c>
      <c r="S56" s="142">
        <v>-147.5</v>
      </c>
      <c r="T56" s="141">
        <v>-74.700000000000017</v>
      </c>
      <c r="U56" s="141">
        <v>-19.5</v>
      </c>
      <c r="V56" s="142">
        <v>-94.200000000000017</v>
      </c>
      <c r="W56" s="141">
        <v>49.900000000000006</v>
      </c>
      <c r="X56" s="141">
        <v>65.599999999999994</v>
      </c>
      <c r="Y56" s="142">
        <v>115.60000000000001</v>
      </c>
      <c r="Z56" s="141">
        <v>113.9</v>
      </c>
      <c r="AA56" s="141">
        <v>61.7</v>
      </c>
      <c r="AB56" s="142">
        <v>175.60000000000002</v>
      </c>
      <c r="AC56" s="141">
        <v>44.7</v>
      </c>
      <c r="AD56" s="141">
        <v>53</v>
      </c>
      <c r="AE56" s="142">
        <v>97.600000000000009</v>
      </c>
      <c r="AF56" s="224">
        <v>41.800000000000004</v>
      </c>
      <c r="AG56" s="224">
        <v>54.1</v>
      </c>
      <c r="AH56" s="225">
        <v>95.9</v>
      </c>
      <c r="AI56" s="224">
        <v>48</v>
      </c>
      <c r="AJ56" s="224">
        <v>114.2</v>
      </c>
      <c r="AK56" s="225">
        <v>162.20000000000002</v>
      </c>
      <c r="AL56" s="224">
        <v>44.8</v>
      </c>
      <c r="AM56" s="224">
        <v>59.9</v>
      </c>
      <c r="AN56" s="225">
        <v>104.7</v>
      </c>
      <c r="AO56" s="224">
        <v>58.099999999999994</v>
      </c>
      <c r="AP56" s="224">
        <v>70</v>
      </c>
      <c r="AQ56" s="225">
        <v>128.1</v>
      </c>
      <c r="AR56" s="224">
        <v>8.7999999999999972</v>
      </c>
      <c r="AS56" s="224">
        <v>1.5999999999999979</v>
      </c>
      <c r="AT56" s="225">
        <v>10.400000000000006</v>
      </c>
      <c r="AU56" s="224">
        <v>77.5</v>
      </c>
      <c r="AV56" s="224">
        <v>39.099999999999994</v>
      </c>
      <c r="AW56" s="225">
        <v>116.60000000000001</v>
      </c>
      <c r="AX56" s="224">
        <v>44.1</v>
      </c>
      <c r="AY56" s="224">
        <v>-25.2</v>
      </c>
      <c r="AZ56" s="225">
        <v>18.899999999999999</v>
      </c>
      <c r="BA56" s="224">
        <v>74</v>
      </c>
      <c r="BB56" s="224">
        <v>36.800000000000004</v>
      </c>
      <c r="BC56" s="225">
        <v>110.69999999999999</v>
      </c>
      <c r="BD56" s="224">
        <v>109.00000000000001</v>
      </c>
      <c r="BE56" s="224">
        <v>80.8</v>
      </c>
      <c r="BF56" s="225">
        <v>189.7</v>
      </c>
      <c r="BG56" s="224">
        <v>102.40000000000003</v>
      </c>
      <c r="BH56" s="224">
        <v>100.39999999999999</v>
      </c>
      <c r="BI56" s="225">
        <v>202.9</v>
      </c>
      <c r="BJ56" s="224">
        <v>62</v>
      </c>
      <c r="BK56" s="224">
        <v>29.699999999999989</v>
      </c>
      <c r="BL56" s="225">
        <v>91.699999999999989</v>
      </c>
      <c r="BM56" s="224">
        <v>95.7</v>
      </c>
    </row>
    <row r="57" spans="1:65" ht="15" customHeight="1" x14ac:dyDescent="0.2">
      <c r="A57" s="288" t="s">
        <v>7</v>
      </c>
      <c r="B57" s="141">
        <v>23</v>
      </c>
      <c r="C57" s="141">
        <v>26.4</v>
      </c>
      <c r="D57" s="142">
        <v>49.4</v>
      </c>
      <c r="E57" s="141">
        <v>22.9</v>
      </c>
      <c r="F57" s="141">
        <v>39.200000000000003</v>
      </c>
      <c r="G57" s="142">
        <v>62.1</v>
      </c>
      <c r="H57" s="141">
        <v>93.3</v>
      </c>
      <c r="I57" s="141">
        <v>96</v>
      </c>
      <c r="J57" s="142">
        <v>189.3</v>
      </c>
      <c r="K57" s="141">
        <v>65.8</v>
      </c>
      <c r="L57" s="141">
        <v>38.9</v>
      </c>
      <c r="M57" s="142">
        <v>104.7</v>
      </c>
      <c r="N57" s="141">
        <v>42.6</v>
      </c>
      <c r="O57" s="141">
        <v>47.5</v>
      </c>
      <c r="P57" s="142">
        <v>90.1</v>
      </c>
      <c r="Q57" s="141">
        <v>43.8</v>
      </c>
      <c r="R57" s="141">
        <v>48.9</v>
      </c>
      <c r="S57" s="142">
        <v>92.7</v>
      </c>
      <c r="T57" s="141">
        <v>55.7</v>
      </c>
      <c r="U57" s="141">
        <v>9.4</v>
      </c>
      <c r="V57" s="142">
        <v>65.099999999999994</v>
      </c>
      <c r="W57" s="141">
        <v>21.3</v>
      </c>
      <c r="X57" s="141">
        <v>51.6</v>
      </c>
      <c r="Y57" s="142">
        <v>72.900000000000006</v>
      </c>
      <c r="Z57" s="141">
        <v>48.6</v>
      </c>
      <c r="AA57" s="141">
        <v>33.9</v>
      </c>
      <c r="AB57" s="142">
        <v>82.5</v>
      </c>
      <c r="AC57" s="141">
        <v>33.799999999999997</v>
      </c>
      <c r="AD57" s="141">
        <v>31</v>
      </c>
      <c r="AE57" s="142">
        <v>64.7</v>
      </c>
      <c r="AF57" s="224">
        <v>-2.2999999999999998</v>
      </c>
      <c r="AG57" s="224">
        <v>36.1</v>
      </c>
      <c r="AH57" s="225">
        <v>33.799999999999997</v>
      </c>
      <c r="AI57" s="224">
        <v>8.6999999999999993</v>
      </c>
      <c r="AJ57" s="224">
        <v>21.9</v>
      </c>
      <c r="AK57" s="225">
        <v>30.6</v>
      </c>
      <c r="AL57" s="224">
        <v>9.1</v>
      </c>
      <c r="AM57" s="224">
        <v>-12.6</v>
      </c>
      <c r="AN57" s="225">
        <v>-3.5</v>
      </c>
      <c r="AO57" s="224">
        <v>-188.8</v>
      </c>
      <c r="AP57" s="224">
        <v>-12.8</v>
      </c>
      <c r="AQ57" s="225">
        <v>-201.6</v>
      </c>
      <c r="AR57" s="224">
        <v>13.6</v>
      </c>
      <c r="AS57" s="224">
        <v>73.599999999999994</v>
      </c>
      <c r="AT57" s="225">
        <v>87.2</v>
      </c>
      <c r="AU57" s="224">
        <v>41</v>
      </c>
      <c r="AV57" s="224">
        <v>70.7</v>
      </c>
      <c r="AW57" s="225">
        <v>111.7</v>
      </c>
      <c r="AX57" s="224">
        <v>71.900000000000006</v>
      </c>
      <c r="AY57" s="224">
        <v>8.6999999999999993</v>
      </c>
      <c r="AZ57" s="225">
        <v>80.599999999999994</v>
      </c>
      <c r="BA57" s="224">
        <v>12.9</v>
      </c>
      <c r="BB57" s="224">
        <v>-218.9</v>
      </c>
      <c r="BC57" s="225">
        <v>-206.1</v>
      </c>
      <c r="BD57" s="224">
        <v>55.6</v>
      </c>
      <c r="BE57" s="224">
        <v>82.8</v>
      </c>
      <c r="BF57" s="225">
        <v>138.4</v>
      </c>
      <c r="BG57" s="224">
        <v>137.30000000000001</v>
      </c>
      <c r="BH57" s="224">
        <v>128.1</v>
      </c>
      <c r="BI57" s="225">
        <v>265.39999999999998</v>
      </c>
      <c r="BJ57" s="224">
        <v>85.7</v>
      </c>
      <c r="BK57" s="224">
        <v>42.9</v>
      </c>
      <c r="BL57" s="225">
        <v>128.6</v>
      </c>
      <c r="BM57" s="224">
        <v>25.5</v>
      </c>
    </row>
    <row r="58" spans="1:65" ht="15" customHeight="1" x14ac:dyDescent="0.2">
      <c r="A58" s="143" t="s">
        <v>8</v>
      </c>
      <c r="B58" s="141">
        <v>-38.700000000000003</v>
      </c>
      <c r="C58" s="141">
        <v>-55.7</v>
      </c>
      <c r="D58" s="142">
        <v>-94.4</v>
      </c>
      <c r="E58" s="141">
        <v>-28.2</v>
      </c>
      <c r="F58" s="141">
        <v>-28.1</v>
      </c>
      <c r="G58" s="142">
        <v>-56.3</v>
      </c>
      <c r="H58" s="141">
        <v>-17.399999999999999</v>
      </c>
      <c r="I58" s="141">
        <v>-38.1</v>
      </c>
      <c r="J58" s="142">
        <v>-55.5</v>
      </c>
      <c r="K58" s="141">
        <v>-46.5</v>
      </c>
      <c r="L58" s="141">
        <v>-34.9</v>
      </c>
      <c r="M58" s="142">
        <v>-81.400000000000006</v>
      </c>
      <c r="N58" s="141">
        <v>-18</v>
      </c>
      <c r="O58" s="141">
        <v>-28</v>
      </c>
      <c r="P58" s="142">
        <v>-46</v>
      </c>
      <c r="Q58" s="141">
        <v>58.7</v>
      </c>
      <c r="R58" s="141">
        <v>-48.6</v>
      </c>
      <c r="S58" s="142">
        <v>10.1</v>
      </c>
      <c r="T58" s="141">
        <v>-87.9</v>
      </c>
      <c r="U58" s="141">
        <v>-40.9</v>
      </c>
      <c r="V58" s="142">
        <v>-128.80000000000001</v>
      </c>
      <c r="W58" s="141">
        <v>-30.6</v>
      </c>
      <c r="X58" s="141">
        <v>-40.6</v>
      </c>
      <c r="Y58" s="142">
        <v>-71.3</v>
      </c>
      <c r="Z58" s="141">
        <v>-33.9</v>
      </c>
      <c r="AA58" s="141">
        <v>-40.700000000000003</v>
      </c>
      <c r="AB58" s="142">
        <v>-74.599999999999994</v>
      </c>
      <c r="AC58" s="141">
        <v>-33.5</v>
      </c>
      <c r="AD58" s="141">
        <v>-47.3</v>
      </c>
      <c r="AE58" s="142">
        <v>-80.8</v>
      </c>
      <c r="AF58" s="224">
        <v>-31.6</v>
      </c>
      <c r="AG58" s="224">
        <v>-34.200000000000003</v>
      </c>
      <c r="AH58" s="225">
        <v>-65.8</v>
      </c>
      <c r="AI58" s="224">
        <v>-39.6</v>
      </c>
      <c r="AJ58" s="224">
        <v>-47.5</v>
      </c>
      <c r="AK58" s="225">
        <v>-87.1</v>
      </c>
      <c r="AL58" s="224">
        <v>-29.6</v>
      </c>
      <c r="AM58" s="224">
        <v>-34.200000000000003</v>
      </c>
      <c r="AN58" s="225">
        <v>-63.8</v>
      </c>
      <c r="AO58" s="224">
        <v>-47.7</v>
      </c>
      <c r="AP58" s="224">
        <v>-44.5</v>
      </c>
      <c r="AQ58" s="225">
        <v>-92.3</v>
      </c>
      <c r="AR58" s="224">
        <v>-55.2</v>
      </c>
      <c r="AS58" s="224">
        <v>-38.1</v>
      </c>
      <c r="AT58" s="225">
        <v>-93.3</v>
      </c>
      <c r="AU58" s="224">
        <v>-53.9</v>
      </c>
      <c r="AV58" s="224">
        <v>-54.6</v>
      </c>
      <c r="AW58" s="225">
        <v>-108.5</v>
      </c>
      <c r="AX58" s="224">
        <v>-53.2</v>
      </c>
      <c r="AY58" s="224">
        <v>12.1</v>
      </c>
      <c r="AZ58" s="225">
        <v>-41.1</v>
      </c>
      <c r="BA58" s="224">
        <v>-65.7</v>
      </c>
      <c r="BB58" s="224">
        <v>-58.2</v>
      </c>
      <c r="BC58" s="225">
        <v>-123.9</v>
      </c>
      <c r="BD58" s="224">
        <v>-70.8</v>
      </c>
      <c r="BE58" s="224">
        <v>-65.900000000000006</v>
      </c>
      <c r="BF58" s="225">
        <v>-136.69999999999999</v>
      </c>
      <c r="BG58" s="224">
        <v>-81.400000000000006</v>
      </c>
      <c r="BH58" s="224">
        <v>-78.599999999999994</v>
      </c>
      <c r="BI58" s="225">
        <v>-160</v>
      </c>
      <c r="BJ58" s="224">
        <v>-82.8</v>
      </c>
      <c r="BK58" s="224">
        <v>-103.2</v>
      </c>
      <c r="BL58" s="225">
        <v>-185.9</v>
      </c>
      <c r="BM58" s="224">
        <v>-87.6</v>
      </c>
    </row>
    <row r="59" spans="1:65" ht="15" customHeight="1" x14ac:dyDescent="0.2">
      <c r="A59" s="143" t="s">
        <v>6</v>
      </c>
      <c r="B59" s="144">
        <v>1.9000000000000341</v>
      </c>
      <c r="C59" s="144">
        <v>9.9999999999965894E-2</v>
      </c>
      <c r="D59" s="145">
        <v>2</v>
      </c>
      <c r="E59" s="144">
        <v>0.30000000000001137</v>
      </c>
      <c r="F59" s="144">
        <v>-0.20000000000004547</v>
      </c>
      <c r="G59" s="145">
        <v>0</v>
      </c>
      <c r="H59" s="144">
        <v>-2.3000000000000682</v>
      </c>
      <c r="I59" s="144">
        <v>-4.2999999999999545</v>
      </c>
      <c r="J59" s="145">
        <v>-6.7999999999997272</v>
      </c>
      <c r="K59" s="144">
        <v>0.50000000000005684</v>
      </c>
      <c r="L59" s="144">
        <v>-3.5999999999999659</v>
      </c>
      <c r="M59" s="145">
        <v>-3.2000000000000455</v>
      </c>
      <c r="N59" s="144">
        <v>1.3999999999999773</v>
      </c>
      <c r="O59" s="144">
        <v>0.59999999999996589</v>
      </c>
      <c r="P59" s="145">
        <v>2</v>
      </c>
      <c r="Q59" s="144">
        <v>-7.6999999999999886</v>
      </c>
      <c r="R59" s="144">
        <v>-84.819999999999823</v>
      </c>
      <c r="S59" s="145">
        <v>-92.620000000000118</v>
      </c>
      <c r="T59" s="144">
        <v>88.90199999999993</v>
      </c>
      <c r="U59" s="144">
        <v>12.005000000000109</v>
      </c>
      <c r="V59" s="145">
        <v>100.80700000000003</v>
      </c>
      <c r="W59" s="144">
        <v>-1.9700000000000024</v>
      </c>
      <c r="X59" s="144">
        <v>-9.4510000000000218</v>
      </c>
      <c r="Y59" s="145">
        <v>-11.421000000000021</v>
      </c>
      <c r="Z59" s="144">
        <v>11.334000000000003</v>
      </c>
      <c r="AA59" s="144">
        <v>-5.4999999999949978E-2</v>
      </c>
      <c r="AB59" s="145">
        <v>11.278999999999996</v>
      </c>
      <c r="AC59" s="144">
        <v>-4.5000000000015916E-2</v>
      </c>
      <c r="AD59" s="144">
        <v>-1.6949999999999932</v>
      </c>
      <c r="AE59" s="145">
        <v>-1.7400000000002365</v>
      </c>
      <c r="AF59" s="226">
        <v>-2.5050000000000097</v>
      </c>
      <c r="AG59" s="226">
        <v>1.5999999999999943</v>
      </c>
      <c r="AH59" s="227">
        <v>-0.90500000000000114</v>
      </c>
      <c r="AI59" s="226">
        <v>-2.3819999999999908</v>
      </c>
      <c r="AJ59" s="226">
        <v>4.2009999999999934</v>
      </c>
      <c r="AK59" s="227">
        <v>1.8190000000000026</v>
      </c>
      <c r="AL59" s="226">
        <v>0.58100000000001728</v>
      </c>
      <c r="AM59" s="226">
        <v>-0.30000000000002558</v>
      </c>
      <c r="AN59" s="227">
        <v>8.100000000001728E-2</v>
      </c>
      <c r="AO59" s="226">
        <v>0.39999999999986358</v>
      </c>
      <c r="AP59" s="226">
        <v>-1.4979999999999905</v>
      </c>
      <c r="AQ59" s="227">
        <v>-0.99799999999993361</v>
      </c>
      <c r="AR59" s="226">
        <v>-0.39299999999991542</v>
      </c>
      <c r="AS59" s="226">
        <v>1.3519999999999754</v>
      </c>
      <c r="AT59" s="227">
        <v>0.8589999999999236</v>
      </c>
      <c r="AU59" s="226">
        <v>-4.4270000000000209</v>
      </c>
      <c r="AV59" s="226">
        <v>-6.4930000000000518</v>
      </c>
      <c r="AW59" s="227">
        <v>-10.919999999999845</v>
      </c>
      <c r="AX59" s="226">
        <v>-0.72100000000000364</v>
      </c>
      <c r="AY59" s="226">
        <v>4.3990000000000009</v>
      </c>
      <c r="AZ59" s="227">
        <v>3.6779999999998836</v>
      </c>
      <c r="BA59" s="226">
        <v>8.063000000000045</v>
      </c>
      <c r="BB59" s="226">
        <v>-1.7410000000000103</v>
      </c>
      <c r="BC59" s="227">
        <v>6.5220000000000482</v>
      </c>
      <c r="BD59" s="226">
        <v>-5.8520000000002028</v>
      </c>
      <c r="BE59" s="226">
        <v>-35.468000000000075</v>
      </c>
      <c r="BF59" s="227">
        <v>-41.220000000000027</v>
      </c>
      <c r="BG59" s="226">
        <v>-2.3419999999996435</v>
      </c>
      <c r="BH59" s="226">
        <v>6.1549999999999727</v>
      </c>
      <c r="BI59" s="227">
        <v>3.7129999999997381</v>
      </c>
      <c r="BJ59" s="226">
        <v>33.55399999999986</v>
      </c>
      <c r="BK59" s="226">
        <v>-17.206000000000017</v>
      </c>
      <c r="BL59" s="227">
        <v>16.248000000000047</v>
      </c>
      <c r="BM59" s="226">
        <v>15.200000000000045</v>
      </c>
    </row>
    <row r="60" spans="1:65" ht="15" customHeight="1" x14ac:dyDescent="0.2">
      <c r="A60" s="207" t="s">
        <v>9</v>
      </c>
      <c r="B60" s="146">
        <v>354.1</v>
      </c>
      <c r="C60" s="146">
        <v>306.5</v>
      </c>
      <c r="D60" s="142">
        <v>660.6</v>
      </c>
      <c r="E60" s="146">
        <v>321.2</v>
      </c>
      <c r="F60" s="146">
        <v>539</v>
      </c>
      <c r="G60" s="142">
        <v>860.2</v>
      </c>
      <c r="H60" s="146">
        <v>738.8</v>
      </c>
      <c r="I60" s="146">
        <v>794.7</v>
      </c>
      <c r="J60" s="142">
        <v>1533.4</v>
      </c>
      <c r="K60" s="146">
        <v>483.3</v>
      </c>
      <c r="L60" s="146">
        <v>263.60000000000002</v>
      </c>
      <c r="M60" s="142">
        <v>746.9</v>
      </c>
      <c r="N60" s="146">
        <v>653.4</v>
      </c>
      <c r="O60" s="146">
        <v>430.7</v>
      </c>
      <c r="P60" s="142">
        <v>1084.0999999999999</v>
      </c>
      <c r="Q60" s="146">
        <v>329.9</v>
      </c>
      <c r="R60" s="146">
        <v>731.2</v>
      </c>
      <c r="S60" s="142">
        <v>1061.0999999999999</v>
      </c>
      <c r="T60" s="146">
        <v>657.7</v>
      </c>
      <c r="U60" s="146">
        <v>-662.3</v>
      </c>
      <c r="V60" s="142">
        <v>-4.5999999999999996</v>
      </c>
      <c r="W60" s="146">
        <v>-28.4</v>
      </c>
      <c r="X60" s="146">
        <v>267</v>
      </c>
      <c r="Y60" s="142">
        <v>238.6</v>
      </c>
      <c r="Z60" s="146">
        <v>-46.8</v>
      </c>
      <c r="AA60" s="146">
        <v>-983.3</v>
      </c>
      <c r="AB60" s="142">
        <v>-1030.0999999999999</v>
      </c>
      <c r="AC60" s="146">
        <v>-437.5</v>
      </c>
      <c r="AD60" s="146">
        <v>-389.7</v>
      </c>
      <c r="AE60" s="142">
        <v>-827.2</v>
      </c>
      <c r="AF60" s="228">
        <v>35.6</v>
      </c>
      <c r="AG60" s="228">
        <v>-1</v>
      </c>
      <c r="AH60" s="225">
        <v>34.5</v>
      </c>
      <c r="AI60" s="228">
        <v>67.2</v>
      </c>
      <c r="AJ60" s="228">
        <v>37.5</v>
      </c>
      <c r="AK60" s="225">
        <v>104.7</v>
      </c>
      <c r="AL60" s="228">
        <v>196.8</v>
      </c>
      <c r="AM60" s="228">
        <v>122.1</v>
      </c>
      <c r="AN60" s="225">
        <v>318.89999999999998</v>
      </c>
      <c r="AO60" s="228">
        <v>503.3</v>
      </c>
      <c r="AP60" s="228">
        <v>313.7</v>
      </c>
      <c r="AQ60" s="225">
        <v>817</v>
      </c>
      <c r="AR60" s="228">
        <v>527.9</v>
      </c>
      <c r="AS60" s="228">
        <v>498.9</v>
      </c>
      <c r="AT60" s="225">
        <v>1026.8</v>
      </c>
      <c r="AU60" s="228">
        <v>524.9</v>
      </c>
      <c r="AV60" s="228">
        <v>963.3</v>
      </c>
      <c r="AW60" s="225">
        <v>1488.2</v>
      </c>
      <c r="AX60" s="228">
        <v>844.9</v>
      </c>
      <c r="AY60" s="228">
        <v>498</v>
      </c>
      <c r="AZ60" s="225">
        <v>1342.8</v>
      </c>
      <c r="BA60" s="228">
        <v>300.60000000000002</v>
      </c>
      <c r="BB60" s="228">
        <v>13.8</v>
      </c>
      <c r="BC60" s="225">
        <v>314.39999999999998</v>
      </c>
      <c r="BD60" s="228">
        <v>523.29999999999995</v>
      </c>
      <c r="BE60" s="228">
        <v>1225.5999999999999</v>
      </c>
      <c r="BF60" s="225">
        <v>1748.9</v>
      </c>
      <c r="BG60" s="228">
        <v>2255.8000000000002</v>
      </c>
      <c r="BH60" s="228">
        <v>1590.1</v>
      </c>
      <c r="BI60" s="225">
        <v>3845.9</v>
      </c>
      <c r="BJ60" s="228">
        <v>832</v>
      </c>
      <c r="BK60" s="228">
        <v>646.79999999999995</v>
      </c>
      <c r="BL60" s="225">
        <v>1478.8</v>
      </c>
      <c r="BM60" s="228">
        <v>680.2</v>
      </c>
    </row>
    <row r="61" spans="1:65" ht="15" customHeight="1" x14ac:dyDescent="0.2">
      <c r="A61" s="288" t="s">
        <v>10</v>
      </c>
      <c r="B61" s="141">
        <v>-14</v>
      </c>
      <c r="C61" s="141">
        <v>-27.7</v>
      </c>
      <c r="D61" s="142">
        <v>-41.7</v>
      </c>
      <c r="E61" s="141">
        <v>-15.4</v>
      </c>
      <c r="F61" s="141">
        <v>-26.5</v>
      </c>
      <c r="G61" s="142">
        <v>-41.9</v>
      </c>
      <c r="H61" s="141">
        <v>-39.5</v>
      </c>
      <c r="I61" s="141">
        <v>-133.80000000000001</v>
      </c>
      <c r="J61" s="142">
        <v>-173.3</v>
      </c>
      <c r="K61" s="141">
        <v>-21.2</v>
      </c>
      <c r="L61" s="141">
        <v>-180.2</v>
      </c>
      <c r="M61" s="142">
        <v>-201.4</v>
      </c>
      <c r="N61" s="141">
        <v>-14</v>
      </c>
      <c r="O61" s="141">
        <v>28.9</v>
      </c>
      <c r="P61" s="142">
        <v>14.9</v>
      </c>
      <c r="Q61" s="141">
        <v>-2.2999999999999998</v>
      </c>
      <c r="R61" s="141">
        <v>3.6</v>
      </c>
      <c r="S61" s="142">
        <v>1.3</v>
      </c>
      <c r="T61" s="141">
        <v>6.5</v>
      </c>
      <c r="U61" s="141">
        <v>12.2</v>
      </c>
      <c r="V61" s="142">
        <v>18.7</v>
      </c>
      <c r="W61" s="141">
        <v>5.5</v>
      </c>
      <c r="X61" s="141">
        <v>-3.2</v>
      </c>
      <c r="Y61" s="142">
        <v>2.2999999999999998</v>
      </c>
      <c r="Z61" s="141">
        <v>-2.2999999999999998</v>
      </c>
      <c r="AA61" s="141">
        <v>-10.6</v>
      </c>
      <c r="AB61" s="142">
        <v>-12.9</v>
      </c>
      <c r="AC61" s="141">
        <v>2.6</v>
      </c>
      <c r="AD61" s="141">
        <v>4.0999999999999996</v>
      </c>
      <c r="AE61" s="142">
        <v>6.7</v>
      </c>
      <c r="AF61" s="224">
        <v>-3.3</v>
      </c>
      <c r="AG61" s="224">
        <v>-8.1999999999999993</v>
      </c>
      <c r="AH61" s="225">
        <v>-11.5</v>
      </c>
      <c r="AI61" s="224">
        <v>23.8</v>
      </c>
      <c r="AJ61" s="224">
        <v>-26.2</v>
      </c>
      <c r="AK61" s="225">
        <v>-2.4</v>
      </c>
      <c r="AL61" s="224">
        <v>-11.2</v>
      </c>
      <c r="AM61" s="224">
        <v>-11.1</v>
      </c>
      <c r="AN61" s="225">
        <v>-22.3</v>
      </c>
      <c r="AO61" s="224">
        <v>-178.3</v>
      </c>
      <c r="AP61" s="224">
        <v>-17</v>
      </c>
      <c r="AQ61" s="225">
        <v>-195.3</v>
      </c>
      <c r="AR61" s="224">
        <v>19.7</v>
      </c>
      <c r="AS61" s="224">
        <v>-1.9</v>
      </c>
      <c r="AT61" s="225">
        <v>17.7</v>
      </c>
      <c r="AU61" s="224">
        <v>-14.3</v>
      </c>
      <c r="AV61" s="224">
        <v>-11</v>
      </c>
      <c r="AW61" s="225">
        <v>-25.3</v>
      </c>
      <c r="AX61" s="224">
        <v>-4.9000000000000004</v>
      </c>
      <c r="AY61" s="224">
        <v>2.8</v>
      </c>
      <c r="AZ61" s="225">
        <v>-2.1</v>
      </c>
      <c r="BA61" s="224">
        <v>-6.8</v>
      </c>
      <c r="BB61" s="224">
        <v>2.1</v>
      </c>
      <c r="BC61" s="225">
        <v>-4.7</v>
      </c>
      <c r="BD61" s="224">
        <v>6.5</v>
      </c>
      <c r="BE61" s="224">
        <v>3.1</v>
      </c>
      <c r="BF61" s="225">
        <v>9.6</v>
      </c>
      <c r="BG61" s="224">
        <v>1.6</v>
      </c>
      <c r="BH61" s="224">
        <v>1.4</v>
      </c>
      <c r="BI61" s="225">
        <v>3</v>
      </c>
      <c r="BJ61" s="224">
        <v>2.2999999999999998</v>
      </c>
      <c r="BK61" s="224">
        <v>6.2</v>
      </c>
      <c r="BL61" s="225">
        <v>8.5</v>
      </c>
      <c r="BM61" s="224">
        <v>1.5</v>
      </c>
    </row>
    <row r="62" spans="1:65" ht="15" customHeight="1" x14ac:dyDescent="0.2">
      <c r="A62" s="143" t="s">
        <v>6</v>
      </c>
      <c r="B62" s="147">
        <v>-8.2000000000000455</v>
      </c>
      <c r="C62" s="147">
        <v>0.39999999999998792</v>
      </c>
      <c r="D62" s="148">
        <v>-7.7999999999999972</v>
      </c>
      <c r="E62" s="147">
        <v>-4.0999999999999996</v>
      </c>
      <c r="F62" s="147">
        <v>3.6000000000000227</v>
      </c>
      <c r="G62" s="148">
        <v>-0.50000000000009237</v>
      </c>
      <c r="H62" s="147">
        <v>-3.5</v>
      </c>
      <c r="I62" s="147">
        <v>0.89999999999992042</v>
      </c>
      <c r="J62" s="148">
        <v>-2.5000000000001705</v>
      </c>
      <c r="K62" s="147">
        <v>-12.900000000000023</v>
      </c>
      <c r="L62" s="147">
        <v>23.099999999999966</v>
      </c>
      <c r="M62" s="148">
        <v>10.200000000000074</v>
      </c>
      <c r="N62" s="147">
        <v>-4.3999999999999773</v>
      </c>
      <c r="O62" s="147">
        <v>4.1000000000000014</v>
      </c>
      <c r="P62" s="148">
        <v>-0.29999999999986393</v>
      </c>
      <c r="Q62" s="147">
        <v>0.60000000000001119</v>
      </c>
      <c r="R62" s="147">
        <v>-0.20000000000002283</v>
      </c>
      <c r="S62" s="148">
        <v>0.30000000000013638</v>
      </c>
      <c r="T62" s="147">
        <v>0.5</v>
      </c>
      <c r="U62" s="147">
        <v>9.9999999999955236E-2</v>
      </c>
      <c r="V62" s="148">
        <v>0.59999999999999787</v>
      </c>
      <c r="W62" s="147">
        <v>0</v>
      </c>
      <c r="X62" s="147">
        <v>-0.90000000000002256</v>
      </c>
      <c r="Y62" s="148">
        <v>-0.89999999999999414</v>
      </c>
      <c r="Z62" s="147">
        <v>0.79999999999999982</v>
      </c>
      <c r="AA62" s="147">
        <v>-0.50000000000002309</v>
      </c>
      <c r="AB62" s="148">
        <v>0.29999999999986393</v>
      </c>
      <c r="AC62" s="147">
        <v>0.39999999999999991</v>
      </c>
      <c r="AD62" s="147">
        <v>0.20000000000001172</v>
      </c>
      <c r="AE62" s="148">
        <v>0.60000000000006803</v>
      </c>
      <c r="AF62" s="229">
        <v>-4.4408920985006262E-15</v>
      </c>
      <c r="AG62" s="229">
        <v>-0.10000000000000142</v>
      </c>
      <c r="AH62" s="230">
        <v>0.10000000000000142</v>
      </c>
      <c r="AI62" s="229">
        <v>0</v>
      </c>
      <c r="AJ62" s="229">
        <v>0</v>
      </c>
      <c r="AK62" s="230">
        <v>-5.773159728050814E-15</v>
      </c>
      <c r="AL62" s="229">
        <v>-0.10000000000001208</v>
      </c>
      <c r="AM62" s="229">
        <v>9.9999999999999645E-2</v>
      </c>
      <c r="AN62" s="230">
        <v>4.6185277824406512E-14</v>
      </c>
      <c r="AO62" s="229">
        <v>0</v>
      </c>
      <c r="AP62" s="229">
        <v>0</v>
      </c>
      <c r="AQ62" s="230">
        <v>-9.9999999999965894E-2</v>
      </c>
      <c r="AR62" s="229">
        <v>4.6185277824406512E-14</v>
      </c>
      <c r="AS62" s="229">
        <v>-0.10000000000000009</v>
      </c>
      <c r="AT62" s="230">
        <v>4.6185277824406512E-14</v>
      </c>
      <c r="AU62" s="229">
        <v>4.6185277824406512E-14</v>
      </c>
      <c r="AV62" s="229">
        <v>0.10000000000002274</v>
      </c>
      <c r="AW62" s="230">
        <v>4.6185277824406512E-14</v>
      </c>
      <c r="AX62" s="229">
        <v>2.3092638912203256E-14</v>
      </c>
      <c r="AY62" s="229">
        <v>1.1546319456101628E-14</v>
      </c>
      <c r="AZ62" s="230">
        <v>0.10000000000000009</v>
      </c>
      <c r="BA62" s="229">
        <v>-0.10000000000003428</v>
      </c>
      <c r="BB62" s="229">
        <v>0</v>
      </c>
      <c r="BC62" s="230">
        <v>1.1546319456101628E-14</v>
      </c>
      <c r="BD62" s="229">
        <v>0</v>
      </c>
      <c r="BE62" s="229">
        <v>-0.10000000000000009</v>
      </c>
      <c r="BF62" s="230">
        <v>-9.0594198809412774E-14</v>
      </c>
      <c r="BG62" s="229">
        <v>-9.1038288019262836E-14</v>
      </c>
      <c r="BH62" s="229">
        <v>9.1038288019262836E-14</v>
      </c>
      <c r="BI62" s="230">
        <v>0</v>
      </c>
      <c r="BJ62" s="229">
        <v>9.999999999997744E-2</v>
      </c>
      <c r="BK62" s="229">
        <v>4.5297099404706387E-14</v>
      </c>
      <c r="BL62" s="230">
        <v>0</v>
      </c>
      <c r="BM62" s="229">
        <v>9.9999999999909051E-2</v>
      </c>
    </row>
    <row r="63" spans="1:65" ht="15" customHeight="1" thickBot="1" x14ac:dyDescent="0.25">
      <c r="A63" s="208" t="s">
        <v>212</v>
      </c>
      <c r="B63" s="150">
        <v>331.9</v>
      </c>
      <c r="C63" s="150">
        <v>279.2</v>
      </c>
      <c r="D63" s="151">
        <v>611.1</v>
      </c>
      <c r="E63" s="150">
        <v>301.7</v>
      </c>
      <c r="F63" s="150">
        <v>516.1</v>
      </c>
      <c r="G63" s="151">
        <v>817.8</v>
      </c>
      <c r="H63" s="150">
        <v>695.8</v>
      </c>
      <c r="I63" s="150">
        <v>661.8</v>
      </c>
      <c r="J63" s="151">
        <v>1357.6</v>
      </c>
      <c r="K63" s="150">
        <v>449.2</v>
      </c>
      <c r="L63" s="150">
        <v>106.5</v>
      </c>
      <c r="M63" s="151">
        <v>555.70000000000005</v>
      </c>
      <c r="N63" s="150">
        <v>635</v>
      </c>
      <c r="O63" s="150">
        <v>463.7</v>
      </c>
      <c r="P63" s="151">
        <v>1098.7</v>
      </c>
      <c r="Q63" s="150">
        <v>328.2</v>
      </c>
      <c r="R63" s="150">
        <v>734.6</v>
      </c>
      <c r="S63" s="151">
        <v>1062.7</v>
      </c>
      <c r="T63" s="150">
        <v>664.7</v>
      </c>
      <c r="U63" s="150">
        <v>-650</v>
      </c>
      <c r="V63" s="151">
        <v>14.7</v>
      </c>
      <c r="W63" s="150">
        <v>-22.9</v>
      </c>
      <c r="X63" s="150">
        <v>262.89999999999998</v>
      </c>
      <c r="Y63" s="151">
        <v>240</v>
      </c>
      <c r="Z63" s="150">
        <v>-48.3</v>
      </c>
      <c r="AA63" s="150">
        <v>-994.4</v>
      </c>
      <c r="AB63" s="151">
        <v>-1042.7</v>
      </c>
      <c r="AC63" s="150">
        <v>-434.5</v>
      </c>
      <c r="AD63" s="150">
        <v>-385.4</v>
      </c>
      <c r="AE63" s="151">
        <v>-819.9</v>
      </c>
      <c r="AF63" s="231">
        <v>32.299999999999997</v>
      </c>
      <c r="AG63" s="231">
        <v>-9.3000000000000007</v>
      </c>
      <c r="AH63" s="232">
        <v>23.1</v>
      </c>
      <c r="AI63" s="231">
        <v>91</v>
      </c>
      <c r="AJ63" s="231">
        <v>11.3</v>
      </c>
      <c r="AK63" s="232">
        <v>102.3</v>
      </c>
      <c r="AL63" s="231">
        <v>185.5</v>
      </c>
      <c r="AM63" s="231">
        <v>111.1</v>
      </c>
      <c r="AN63" s="232">
        <v>296.60000000000002</v>
      </c>
      <c r="AO63" s="231">
        <v>325</v>
      </c>
      <c r="AP63" s="231">
        <v>296.7</v>
      </c>
      <c r="AQ63" s="232">
        <v>621.6</v>
      </c>
      <c r="AR63" s="231">
        <v>547.6</v>
      </c>
      <c r="AS63" s="231">
        <v>496.9</v>
      </c>
      <c r="AT63" s="232">
        <v>1044.5</v>
      </c>
      <c r="AU63" s="231">
        <v>510.6</v>
      </c>
      <c r="AV63" s="231">
        <v>952.4</v>
      </c>
      <c r="AW63" s="232">
        <v>1462.9</v>
      </c>
      <c r="AX63" s="231">
        <v>840</v>
      </c>
      <c r="AY63" s="231">
        <v>500.8</v>
      </c>
      <c r="AZ63" s="232">
        <v>1340.8</v>
      </c>
      <c r="BA63" s="231">
        <v>293.7</v>
      </c>
      <c r="BB63" s="231">
        <v>15.9</v>
      </c>
      <c r="BC63" s="232">
        <v>309.7</v>
      </c>
      <c r="BD63" s="231">
        <v>529.79999999999995</v>
      </c>
      <c r="BE63" s="231">
        <v>1228.5999999999999</v>
      </c>
      <c r="BF63" s="232">
        <v>1758.5</v>
      </c>
      <c r="BG63" s="231">
        <v>2257.4</v>
      </c>
      <c r="BH63" s="231">
        <v>1591.5</v>
      </c>
      <c r="BI63" s="232">
        <v>3848.9</v>
      </c>
      <c r="BJ63" s="231">
        <v>834.4</v>
      </c>
      <c r="BK63" s="231">
        <v>653</v>
      </c>
      <c r="BL63" s="232">
        <v>1487.3</v>
      </c>
      <c r="BM63" s="231">
        <v>681.8</v>
      </c>
    </row>
    <row r="64" spans="1:65" ht="15" customHeight="1" thickTop="1" x14ac:dyDescent="0.2">
      <c r="A64" s="154"/>
      <c r="B64" s="164"/>
      <c r="C64" s="164"/>
      <c r="D64" s="165"/>
      <c r="E64" s="164"/>
      <c r="F64" s="164"/>
      <c r="G64" s="165"/>
      <c r="H64" s="164"/>
      <c r="I64" s="164"/>
      <c r="J64" s="165"/>
      <c r="K64" s="164"/>
      <c r="L64" s="164"/>
      <c r="M64" s="165"/>
      <c r="N64" s="164"/>
      <c r="O64" s="164"/>
      <c r="P64" s="165"/>
      <c r="Q64" s="164"/>
      <c r="R64" s="164"/>
      <c r="S64" s="165"/>
      <c r="T64" s="164"/>
      <c r="U64" s="164"/>
      <c r="V64" s="165"/>
      <c r="W64" s="164"/>
      <c r="X64" s="164"/>
      <c r="Y64" s="165"/>
      <c r="Z64" s="164"/>
      <c r="AA64" s="164"/>
      <c r="AB64" s="165"/>
      <c r="AC64" s="164"/>
      <c r="AD64" s="164"/>
      <c r="AE64" s="165"/>
      <c r="AF64" s="164"/>
      <c r="AG64" s="164"/>
      <c r="AH64" s="165"/>
      <c r="AI64" s="164"/>
      <c r="AJ64" s="164"/>
      <c r="AK64" s="165"/>
      <c r="AL64" s="164"/>
      <c r="AM64" s="164"/>
      <c r="AN64" s="165"/>
      <c r="AO64" s="164"/>
      <c r="AP64" s="164"/>
      <c r="AQ64" s="165"/>
      <c r="AR64" s="164"/>
      <c r="AS64" s="164"/>
      <c r="AT64" s="165"/>
      <c r="AU64" s="164"/>
      <c r="AV64" s="164"/>
      <c r="AW64" s="165"/>
      <c r="AX64" s="164"/>
      <c r="AY64" s="164"/>
      <c r="AZ64" s="165"/>
      <c r="BA64" s="164"/>
      <c r="BB64" s="164"/>
      <c r="BC64" s="165"/>
      <c r="BD64" s="164"/>
      <c r="BE64" s="164"/>
      <c r="BF64" s="165"/>
      <c r="BG64" s="164"/>
      <c r="BH64" s="164"/>
      <c r="BI64" s="165"/>
      <c r="BJ64" s="164"/>
      <c r="BK64" s="164"/>
      <c r="BL64" s="165"/>
      <c r="BM64" s="164"/>
    </row>
    <row r="65" spans="1:65" ht="15" customHeight="1" x14ac:dyDescent="0.2">
      <c r="A65" s="154"/>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row>
    <row r="66" spans="1:65" ht="15" customHeight="1" x14ac:dyDescent="0.2">
      <c r="A66" s="155" t="s">
        <v>203</v>
      </c>
      <c r="B66" s="156"/>
      <c r="C66" s="156"/>
      <c r="D66" s="157"/>
      <c r="E66" s="156"/>
      <c r="F66" s="156"/>
      <c r="G66" s="157"/>
      <c r="H66" s="156"/>
      <c r="I66" s="156"/>
      <c r="J66" s="157"/>
      <c r="K66" s="156"/>
      <c r="L66" s="156"/>
      <c r="M66" s="157"/>
      <c r="N66" s="156"/>
      <c r="O66" s="156"/>
      <c r="P66" s="157"/>
      <c r="Q66" s="156"/>
      <c r="R66" s="156"/>
      <c r="S66" s="157"/>
      <c r="T66" s="156"/>
      <c r="U66" s="156"/>
      <c r="V66" s="157"/>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row>
    <row r="67" spans="1:65" ht="15" customHeight="1" x14ac:dyDescent="0.2">
      <c r="A67" s="158"/>
      <c r="B67" s="159" t="s">
        <v>80</v>
      </c>
      <c r="C67" s="159" t="s">
        <v>81</v>
      </c>
      <c r="D67" s="157" t="s">
        <v>82</v>
      </c>
      <c r="E67" s="159" t="s">
        <v>80</v>
      </c>
      <c r="F67" s="159" t="s">
        <v>81</v>
      </c>
      <c r="G67" s="157" t="s">
        <v>82</v>
      </c>
      <c r="H67" s="159" t="s">
        <v>80</v>
      </c>
      <c r="I67" s="159" t="s">
        <v>81</v>
      </c>
      <c r="J67" s="157" t="s">
        <v>82</v>
      </c>
      <c r="K67" s="159" t="s">
        <v>80</v>
      </c>
      <c r="L67" s="159" t="s">
        <v>81</v>
      </c>
      <c r="M67" s="157" t="s">
        <v>82</v>
      </c>
      <c r="N67" s="159" t="s">
        <v>80</v>
      </c>
      <c r="O67" s="159" t="s">
        <v>81</v>
      </c>
      <c r="P67" s="157" t="s">
        <v>82</v>
      </c>
      <c r="Q67" s="159" t="s">
        <v>84</v>
      </c>
      <c r="R67" s="159" t="s">
        <v>81</v>
      </c>
      <c r="S67" s="157" t="s">
        <v>82</v>
      </c>
      <c r="T67" s="159" t="s">
        <v>84</v>
      </c>
      <c r="U67" s="159" t="s">
        <v>81</v>
      </c>
      <c r="V67" s="157" t="s">
        <v>82</v>
      </c>
      <c r="W67" s="159" t="s">
        <v>80</v>
      </c>
      <c r="X67" s="159" t="s">
        <v>81</v>
      </c>
      <c r="Y67" s="157" t="s">
        <v>82</v>
      </c>
      <c r="Z67" s="159" t="s">
        <v>84</v>
      </c>
      <c r="AA67" s="159" t="s">
        <v>81</v>
      </c>
      <c r="AB67" s="157" t="s">
        <v>82</v>
      </c>
      <c r="AC67" s="159" t="s">
        <v>84</v>
      </c>
      <c r="AD67" s="159" t="s">
        <v>90</v>
      </c>
      <c r="AE67" s="157" t="s">
        <v>91</v>
      </c>
      <c r="AF67" s="159" t="s">
        <v>84</v>
      </c>
      <c r="AG67" s="159" t="s">
        <v>90</v>
      </c>
      <c r="AH67" s="157" t="s">
        <v>91</v>
      </c>
      <c r="AI67" s="159" t="s">
        <v>84</v>
      </c>
      <c r="AJ67" s="159" t="s">
        <v>90</v>
      </c>
      <c r="AK67" s="157" t="s">
        <v>91</v>
      </c>
      <c r="AL67" s="159" t="s">
        <v>84</v>
      </c>
      <c r="AM67" s="159" t="s">
        <v>90</v>
      </c>
      <c r="AN67" s="157" t="s">
        <v>91</v>
      </c>
      <c r="AO67" s="159" t="s">
        <v>84</v>
      </c>
      <c r="AP67" s="159" t="s">
        <v>90</v>
      </c>
      <c r="AQ67" s="157" t="s">
        <v>91</v>
      </c>
      <c r="AR67" s="159" t="s">
        <v>84</v>
      </c>
      <c r="AS67" s="159" t="s">
        <v>90</v>
      </c>
      <c r="AT67" s="157" t="s">
        <v>91</v>
      </c>
      <c r="AU67" s="159" t="s">
        <v>84</v>
      </c>
      <c r="AV67" s="159" t="s">
        <v>90</v>
      </c>
      <c r="AW67" s="157" t="s">
        <v>91</v>
      </c>
      <c r="AX67" s="159" t="s">
        <v>84</v>
      </c>
      <c r="AY67" s="159" t="s">
        <v>90</v>
      </c>
      <c r="AZ67" s="157" t="s">
        <v>91</v>
      </c>
      <c r="BA67" s="159" t="s">
        <v>84</v>
      </c>
      <c r="BB67" s="159" t="s">
        <v>90</v>
      </c>
      <c r="BC67" s="157" t="s">
        <v>91</v>
      </c>
      <c r="BD67" s="159" t="s">
        <v>84</v>
      </c>
      <c r="BE67" s="159" t="s">
        <v>90</v>
      </c>
      <c r="BF67" s="157" t="s">
        <v>91</v>
      </c>
      <c r="BG67" s="159" t="s">
        <v>84</v>
      </c>
      <c r="BH67" s="159" t="s">
        <v>90</v>
      </c>
      <c r="BI67" s="157" t="s">
        <v>91</v>
      </c>
      <c r="BJ67" s="159" t="s">
        <v>84</v>
      </c>
      <c r="BK67" s="159" t="s">
        <v>90</v>
      </c>
      <c r="BL67" s="157" t="s">
        <v>91</v>
      </c>
      <c r="BM67" s="159" t="s">
        <v>84</v>
      </c>
    </row>
    <row r="68" spans="1:65" ht="15" customHeight="1" x14ac:dyDescent="0.2">
      <c r="A68" s="160" t="s">
        <v>5</v>
      </c>
      <c r="B68" s="159">
        <v>2003</v>
      </c>
      <c r="C68" s="159">
        <v>2003</v>
      </c>
      <c r="D68" s="157">
        <v>2003</v>
      </c>
      <c r="E68" s="159">
        <v>2004</v>
      </c>
      <c r="F68" s="159">
        <v>2004</v>
      </c>
      <c r="G68" s="157">
        <v>2004</v>
      </c>
      <c r="H68" s="159">
        <v>2005</v>
      </c>
      <c r="I68" s="159">
        <v>2005</v>
      </c>
      <c r="J68" s="157">
        <v>2005</v>
      </c>
      <c r="K68" s="159">
        <v>2006</v>
      </c>
      <c r="L68" s="159">
        <v>2006</v>
      </c>
      <c r="M68" s="157">
        <v>2006</v>
      </c>
      <c r="N68" s="159">
        <v>2007</v>
      </c>
      <c r="O68" s="159">
        <v>2007</v>
      </c>
      <c r="P68" s="157">
        <v>2007</v>
      </c>
      <c r="Q68" s="159">
        <v>2008</v>
      </c>
      <c r="R68" s="159">
        <v>2008</v>
      </c>
      <c r="S68" s="157">
        <v>2008</v>
      </c>
      <c r="T68" s="159">
        <v>2009</v>
      </c>
      <c r="U68" s="159">
        <v>2009</v>
      </c>
      <c r="V68" s="157">
        <v>2009</v>
      </c>
      <c r="W68" s="159">
        <v>2010</v>
      </c>
      <c r="X68" s="159">
        <v>2010</v>
      </c>
      <c r="Y68" s="157">
        <v>2010</v>
      </c>
      <c r="Z68" s="159">
        <v>2011</v>
      </c>
      <c r="AA68" s="159">
        <v>2011</v>
      </c>
      <c r="AB68" s="157">
        <v>2011</v>
      </c>
      <c r="AC68" s="159">
        <v>2012</v>
      </c>
      <c r="AD68" s="159">
        <v>2012</v>
      </c>
      <c r="AE68" s="157">
        <v>2012</v>
      </c>
      <c r="AF68" s="159">
        <v>2013</v>
      </c>
      <c r="AG68" s="159">
        <v>2013</v>
      </c>
      <c r="AH68" s="157">
        <v>2013</v>
      </c>
      <c r="AI68" s="159">
        <v>2014</v>
      </c>
      <c r="AJ68" s="159">
        <v>2014</v>
      </c>
      <c r="AK68" s="157">
        <v>2014</v>
      </c>
      <c r="AL68" s="159">
        <v>2015</v>
      </c>
      <c r="AM68" s="88">
        <v>2015</v>
      </c>
      <c r="AN68" s="89">
        <v>2015</v>
      </c>
      <c r="AO68" s="159">
        <v>2016</v>
      </c>
      <c r="AP68" s="88">
        <v>2016</v>
      </c>
      <c r="AQ68" s="89">
        <v>2016</v>
      </c>
      <c r="AR68" s="159">
        <v>2017</v>
      </c>
      <c r="AS68" s="159">
        <v>2017</v>
      </c>
      <c r="AT68" s="89">
        <v>2017</v>
      </c>
      <c r="AU68" s="159">
        <v>2018</v>
      </c>
      <c r="AV68" s="159">
        <v>2018</v>
      </c>
      <c r="AW68" s="89">
        <v>2018</v>
      </c>
      <c r="AX68" s="88">
        <v>2019</v>
      </c>
      <c r="AY68" s="88">
        <v>2019</v>
      </c>
      <c r="AZ68" s="89">
        <v>2019</v>
      </c>
      <c r="BA68" s="88">
        <v>2020</v>
      </c>
      <c r="BB68" s="88">
        <v>2020</v>
      </c>
      <c r="BC68" s="89">
        <v>2020</v>
      </c>
      <c r="BD68" s="88">
        <v>2021</v>
      </c>
      <c r="BE68" s="88">
        <v>2021</v>
      </c>
      <c r="BF68" s="89">
        <v>2021</v>
      </c>
      <c r="BG68" s="88">
        <v>2022</v>
      </c>
      <c r="BH68" s="88">
        <v>2022</v>
      </c>
      <c r="BI68" s="89">
        <v>2022</v>
      </c>
      <c r="BJ68" s="88">
        <v>2023</v>
      </c>
      <c r="BK68" s="88">
        <v>2023</v>
      </c>
      <c r="BL68" s="89">
        <v>2023</v>
      </c>
      <c r="BM68" s="88">
        <v>2024</v>
      </c>
    </row>
    <row r="69" spans="1:65" ht="15" customHeight="1" x14ac:dyDescent="0.2">
      <c r="A69" s="143" t="s">
        <v>231</v>
      </c>
      <c r="B69" s="161">
        <v>0.12709030100334448</v>
      </c>
      <c r="C69" s="161">
        <v>0.1360230815766206</v>
      </c>
      <c r="D69" s="162">
        <v>0.13170416776260729</v>
      </c>
      <c r="E69" s="161">
        <v>0.13470006155011599</v>
      </c>
      <c r="F69" s="161">
        <v>0.18638516354623114</v>
      </c>
      <c r="G69" s="162">
        <v>0.16141281969163199</v>
      </c>
      <c r="H69" s="161">
        <v>0.21642034784028741</v>
      </c>
      <c r="I69" s="161">
        <v>0.23151619006818749</v>
      </c>
      <c r="J69" s="162">
        <v>0.22449290543757738</v>
      </c>
      <c r="K69" s="161">
        <v>0.16184971098265896</v>
      </c>
      <c r="L69" s="161">
        <v>4.8768638588885978E-2</v>
      </c>
      <c r="M69" s="162">
        <v>0.10367565073628358</v>
      </c>
      <c r="N69" s="161">
        <v>0.16201212451467883</v>
      </c>
      <c r="O69" s="161">
        <v>0.11589517848545292</v>
      </c>
      <c r="P69" s="162">
        <v>0.13906332882736436</v>
      </c>
      <c r="Q69" s="161">
        <v>0.10248105951072813</v>
      </c>
      <c r="R69" s="161">
        <v>0.16612718236268637</v>
      </c>
      <c r="S69" s="162">
        <v>0.13631006407738055</v>
      </c>
      <c r="T69" s="161">
        <v>0.17202165638224934</v>
      </c>
      <c r="U69" s="161">
        <v>-0.20956786264949787</v>
      </c>
      <c r="V69" s="162">
        <v>3.389447008779075E-2</v>
      </c>
      <c r="W69" s="161">
        <v>-3.3487254570709918E-2</v>
      </c>
      <c r="X69" s="161">
        <v>5.9453376205787785E-2</v>
      </c>
      <c r="Y69" s="162">
        <v>1.6575446861576831E-2</v>
      </c>
      <c r="Z69" s="161">
        <v>-5.769739452453379E-2</v>
      </c>
      <c r="AA69" s="161">
        <v>-0.34236062662522987</v>
      </c>
      <c r="AB69" s="162">
        <v>-0.20300106834148077</v>
      </c>
      <c r="AC69" s="161">
        <v>-0.16786231634131199</v>
      </c>
      <c r="AD69" s="161">
        <v>-0.19762777657968514</v>
      </c>
      <c r="AE69" s="162">
        <v>-0.18106901243795398</v>
      </c>
      <c r="AF69" s="161">
        <v>-2.9184710977217098E-3</v>
      </c>
      <c r="AG69" s="161">
        <v>-3.7928378898729305E-2</v>
      </c>
      <c r="AH69" s="162">
        <v>-2.0228462636839601E-2</v>
      </c>
      <c r="AI69" s="161">
        <v>-2.9459753444525017E-3</v>
      </c>
      <c r="AJ69" s="161">
        <v>-4.7156367405104295E-2</v>
      </c>
      <c r="AK69" s="162">
        <v>-2.5585458083633709E-2</v>
      </c>
      <c r="AL69" s="233">
        <v>2.9117527450182999E-2</v>
      </c>
      <c r="AM69" s="161">
        <v>2.4302430243024305E-2</v>
      </c>
      <c r="AN69" s="162">
        <v>2.6794098620646481E-2</v>
      </c>
      <c r="AO69" s="233">
        <v>-4.1657616958429261E-2</v>
      </c>
      <c r="AP69" s="161">
        <v>8.1300051515009589E-2</v>
      </c>
      <c r="AQ69" s="162">
        <v>1.7510253752197235E-2</v>
      </c>
      <c r="AR69" s="233">
        <v>0.10236786469344608</v>
      </c>
      <c r="AS69" s="161">
        <v>8.5092219133022687E-2</v>
      </c>
      <c r="AT69" s="162">
        <v>9.3418992823306971E-2</v>
      </c>
      <c r="AU69" s="233">
        <v>0.10199945433994621</v>
      </c>
      <c r="AV69" s="161">
        <v>0.18957793798558131</v>
      </c>
      <c r="AW69" s="162">
        <v>0.14814131877858092</v>
      </c>
      <c r="AX69" s="233">
        <v>0.11115369873514756</v>
      </c>
      <c r="AY69" s="161">
        <v>7.347758669297999E-2</v>
      </c>
      <c r="AZ69" s="162">
        <v>9.2422251423565485E-2</v>
      </c>
      <c r="BA69" s="233">
        <v>4.7509379294974188E-2</v>
      </c>
      <c r="BB69" s="161">
        <v>6.5037966325519975E-2</v>
      </c>
      <c r="BC69" s="162">
        <v>5.6311253022277186E-2</v>
      </c>
      <c r="BD69" s="233">
        <v>9.4579302792480391E-2</v>
      </c>
      <c r="BE69" s="161">
        <v>0.13354776455451914</v>
      </c>
      <c r="BF69" s="162">
        <v>0.1152945199623835</v>
      </c>
      <c r="BG69" s="233">
        <v>0.17355538733282866</v>
      </c>
      <c r="BH69" s="161">
        <v>0.14304468095081813</v>
      </c>
      <c r="BI69" s="162">
        <v>0.15774059085882336</v>
      </c>
      <c r="BJ69" s="233">
        <v>6.6948675942000643E-2</v>
      </c>
      <c r="BK69" s="161">
        <v>5.6841557088920719E-2</v>
      </c>
      <c r="BL69" s="162">
        <v>6.2053920455978413E-2</v>
      </c>
      <c r="BM69" s="233">
        <v>6.5570114301644819E-2</v>
      </c>
    </row>
    <row r="70" spans="1:65" ht="15" customHeight="1" x14ac:dyDescent="0.2">
      <c r="A70" s="288" t="s">
        <v>256</v>
      </c>
      <c r="B70" s="152">
        <v>0</v>
      </c>
      <c r="C70" s="152">
        <v>0</v>
      </c>
      <c r="D70" s="153">
        <v>0</v>
      </c>
      <c r="E70" s="152">
        <v>0</v>
      </c>
      <c r="F70" s="152">
        <v>0</v>
      </c>
      <c r="G70" s="153">
        <v>0</v>
      </c>
      <c r="H70" s="152">
        <v>0</v>
      </c>
      <c r="I70" s="152">
        <v>0</v>
      </c>
      <c r="J70" s="153">
        <v>0</v>
      </c>
      <c r="K70" s="152">
        <v>0</v>
      </c>
      <c r="L70" s="152">
        <v>0</v>
      </c>
      <c r="M70" s="153">
        <v>0</v>
      </c>
      <c r="N70" s="152">
        <v>0</v>
      </c>
      <c r="O70" s="152">
        <v>0</v>
      </c>
      <c r="P70" s="153">
        <v>0</v>
      </c>
      <c r="Q70" s="152">
        <v>0</v>
      </c>
      <c r="R70" s="152">
        <v>0</v>
      </c>
      <c r="S70" s="153">
        <v>0</v>
      </c>
      <c r="T70" s="152">
        <v>0</v>
      </c>
      <c r="U70" s="152">
        <v>0</v>
      </c>
      <c r="V70" s="153">
        <v>0</v>
      </c>
      <c r="W70" s="152">
        <v>0</v>
      </c>
      <c r="X70" s="152">
        <v>0</v>
      </c>
      <c r="Y70" s="153">
        <v>0</v>
      </c>
      <c r="Z70" s="152">
        <v>0</v>
      </c>
      <c r="AA70" s="152">
        <v>0</v>
      </c>
      <c r="AB70" s="153">
        <v>0</v>
      </c>
      <c r="AC70" s="152">
        <v>0</v>
      </c>
      <c r="AD70" s="152">
        <v>0</v>
      </c>
      <c r="AE70" s="153">
        <v>0</v>
      </c>
      <c r="AF70" s="152">
        <v>0</v>
      </c>
      <c r="AG70" s="152">
        <v>0</v>
      </c>
      <c r="AH70" s="153">
        <v>0</v>
      </c>
      <c r="AI70" s="152">
        <v>0</v>
      </c>
      <c r="AJ70" s="152">
        <v>0</v>
      </c>
      <c r="AK70" s="153">
        <v>0</v>
      </c>
      <c r="AL70" s="236">
        <v>0</v>
      </c>
      <c r="AM70" s="152">
        <v>0</v>
      </c>
      <c r="AN70" s="153">
        <v>0</v>
      </c>
      <c r="AO70" s="233">
        <v>3.9716729021913419</v>
      </c>
      <c r="AP70" s="161">
        <v>0.15783096031505603</v>
      </c>
      <c r="AQ70" s="162">
        <v>1</v>
      </c>
      <c r="AR70" s="233">
        <v>0.29965990678926818</v>
      </c>
      <c r="AS70" s="161">
        <v>0.21545925680890948</v>
      </c>
      <c r="AT70" s="162">
        <v>0.25474748662472807</v>
      </c>
      <c r="AU70" s="233">
        <v>0.16871949802463396</v>
      </c>
      <c r="AV70" s="161">
        <v>0.26840966801467131</v>
      </c>
      <c r="AW70" s="162">
        <v>0.22381620666354801</v>
      </c>
      <c r="AX70" s="233">
        <v>0.32537549407114624</v>
      </c>
      <c r="AY70" s="161">
        <v>0.21894130356499819</v>
      </c>
      <c r="AZ70" s="162">
        <v>0.27558193374584339</v>
      </c>
      <c r="BA70" s="233">
        <v>0.13115322394268547</v>
      </c>
      <c r="BB70" s="161">
        <v>8.7541293062765452E-2</v>
      </c>
      <c r="BC70" s="162">
        <v>0.10957384705195562</v>
      </c>
      <c r="BD70" s="233">
        <v>8.6270517877592573E-2</v>
      </c>
      <c r="BE70" s="161">
        <v>0.38114084684005534</v>
      </c>
      <c r="BF70" s="162">
        <v>0.28367750346973969</v>
      </c>
      <c r="BG70" s="233">
        <v>0.50137492304535192</v>
      </c>
      <c r="BH70" s="161">
        <v>0.32356656948493684</v>
      </c>
      <c r="BI70" s="162">
        <v>0.41995772610968962</v>
      </c>
      <c r="BJ70" s="233">
        <v>0.1191234084231146</v>
      </c>
      <c r="BK70" s="161">
        <v>0.12914409534127844</v>
      </c>
      <c r="BL70" s="162">
        <v>0.12443959075755834</v>
      </c>
      <c r="BM70" s="233">
        <v>0.11167569378524764</v>
      </c>
    </row>
    <row r="71" spans="1:65" ht="15" customHeight="1" x14ac:dyDescent="0.2">
      <c r="A71" s="288" t="s">
        <v>274</v>
      </c>
      <c r="B71" s="152">
        <v>0</v>
      </c>
      <c r="C71" s="152">
        <v>0</v>
      </c>
      <c r="D71" s="153">
        <v>0</v>
      </c>
      <c r="E71" s="152">
        <v>0</v>
      </c>
      <c r="F71" s="161">
        <v>-7.8576723498888057E-2</v>
      </c>
      <c r="G71" s="162">
        <v>-7.8576723498888057E-2</v>
      </c>
      <c r="H71" s="161">
        <v>-1.765614654601633E-2</v>
      </c>
      <c r="I71" s="161">
        <v>-7.2278664731494913E-2</v>
      </c>
      <c r="J71" s="162">
        <v>-4.1253918495297803E-2</v>
      </c>
      <c r="K71" s="161">
        <v>-1.0968494749124855E-2</v>
      </c>
      <c r="L71" s="161">
        <v>3.4270216962524656E-2</v>
      </c>
      <c r="M71" s="162">
        <v>1.1149742237141829E-2</v>
      </c>
      <c r="N71" s="161">
        <v>5.2466367713004482E-2</v>
      </c>
      <c r="O71" s="161">
        <v>4.0339082139725223E-2</v>
      </c>
      <c r="P71" s="162">
        <v>4.7208121827411173E-2</v>
      </c>
      <c r="Q71" s="161">
        <v>0.10973137354282816</v>
      </c>
      <c r="R71" s="161">
        <v>4.631194036649143E-2</v>
      </c>
      <c r="S71" s="162">
        <v>6.5006614957198866E-2</v>
      </c>
      <c r="T71" s="161">
        <v>-5.4911772234470344E-2</v>
      </c>
      <c r="U71" s="161">
        <v>-6.0915967760059662E-2</v>
      </c>
      <c r="V71" s="162">
        <v>-5.7272511180493625E-2</v>
      </c>
      <c r="W71" s="161">
        <v>1.2260896930569361E-2</v>
      </c>
      <c r="X71" s="161">
        <v>-5.5617354581194184E-2</v>
      </c>
      <c r="Y71" s="162">
        <v>-1.9531473264023203E-2</v>
      </c>
      <c r="Z71" s="161">
        <v>-3.3712231455752494E-2</v>
      </c>
      <c r="AA71" s="161">
        <v>-3.8016571107746235E-2</v>
      </c>
      <c r="AB71" s="162">
        <v>-3.5812649274793641E-2</v>
      </c>
      <c r="AC71" s="161">
        <v>-2.3558272363642854E-2</v>
      </c>
      <c r="AD71" s="161">
        <v>-1.4722085352166656E-2</v>
      </c>
      <c r="AE71" s="162">
        <v>-1.9371630739819755E-2</v>
      </c>
      <c r="AF71" s="161">
        <v>5.2447829881774165E-3</v>
      </c>
      <c r="AG71" s="161">
        <v>-2.2492580805435813E-2</v>
      </c>
      <c r="AH71" s="162">
        <v>-8.3163186646904343E-3</v>
      </c>
      <c r="AI71" s="161">
        <v>1.408637873754153E-2</v>
      </c>
      <c r="AJ71" s="161">
        <v>1.6153625995857298E-3</v>
      </c>
      <c r="AK71" s="162">
        <v>8.3664475860340173E-3</v>
      </c>
      <c r="AL71" s="233">
        <v>4.1366351034314443E-2</v>
      </c>
      <c r="AM71" s="161">
        <v>1.5680056598732298E-2</v>
      </c>
      <c r="AN71" s="162">
        <v>2.8571964240517209E-2</v>
      </c>
      <c r="AO71" s="233">
        <v>3.8195513987286829E-2</v>
      </c>
      <c r="AP71" s="161">
        <v>3.0704584304584306E-2</v>
      </c>
      <c r="AQ71" s="162">
        <v>3.4645140382405799E-2</v>
      </c>
      <c r="AR71" s="233">
        <v>8.7088428696771872E-2</v>
      </c>
      <c r="AS71" s="161">
        <v>5.163190693540172E-2</v>
      </c>
      <c r="AT71" s="162">
        <v>6.9421073475094755E-2</v>
      </c>
      <c r="AU71" s="233">
        <v>6.5516174826117657E-2</v>
      </c>
      <c r="AV71" s="161">
        <v>9.018883445056175E-2</v>
      </c>
      <c r="AW71" s="162">
        <v>7.8434928479133123E-2</v>
      </c>
      <c r="AX71" s="233">
        <v>5.2151117502546591E-2</v>
      </c>
      <c r="AY71" s="161">
        <v>4.7123301613149454E-2</v>
      </c>
      <c r="AZ71" s="162">
        <v>4.9658516423973911E-2</v>
      </c>
      <c r="BA71" s="233">
        <v>2.92638151952485E-2</v>
      </c>
      <c r="BB71" s="161">
        <v>4.8133910067981803E-3</v>
      </c>
      <c r="BC71" s="162">
        <v>1.7860900277073075E-2</v>
      </c>
      <c r="BD71" s="233">
        <v>0.10966001472217954</v>
      </c>
      <c r="BE71" s="161">
        <v>0.1394696784472084</v>
      </c>
      <c r="BF71" s="162">
        <v>0.12475340835576287</v>
      </c>
      <c r="BG71" s="233">
        <v>0.1296737626512981</v>
      </c>
      <c r="BH71" s="161">
        <v>0.10449601817540671</v>
      </c>
      <c r="BI71" s="162">
        <v>0.11690383864252264</v>
      </c>
      <c r="BJ71" s="233">
        <v>0.13929254186588105</v>
      </c>
      <c r="BK71" s="161">
        <v>0.13693377384337338</v>
      </c>
      <c r="BL71" s="162">
        <v>0.13817076965797892</v>
      </c>
      <c r="BM71" s="233">
        <v>0.11093520298541219</v>
      </c>
    </row>
    <row r="72" spans="1:65" ht="15" customHeight="1" x14ac:dyDescent="0.2">
      <c r="A72" s="288" t="s">
        <v>275</v>
      </c>
      <c r="B72" s="161">
        <v>0.17339484813533254</v>
      </c>
      <c r="C72" s="161">
        <v>0.12467532467532468</v>
      </c>
      <c r="D72" s="162">
        <v>0.14860271903323263</v>
      </c>
      <c r="E72" s="161">
        <v>0.14327917282127028</v>
      </c>
      <c r="F72" s="161">
        <v>0.13589128697042366</v>
      </c>
      <c r="G72" s="162">
        <v>0.13898777279058969</v>
      </c>
      <c r="H72" s="161">
        <v>7.9975947083583881E-2</v>
      </c>
      <c r="I72" s="161">
        <v>5.7620817843866169E-2</v>
      </c>
      <c r="J72" s="162">
        <v>6.8965517241379309E-2</v>
      </c>
      <c r="K72" s="161">
        <v>-4.3525571273122961E-3</v>
      </c>
      <c r="L72" s="161">
        <v>2.267612947896832E-2</v>
      </c>
      <c r="M72" s="162">
        <v>1.070085799672226E-2</v>
      </c>
      <c r="N72" s="161">
        <v>4.1263220616713843E-2</v>
      </c>
      <c r="O72" s="161">
        <v>8.2398067907373199E-3</v>
      </c>
      <c r="P72" s="162">
        <v>2.4360093077370564E-2</v>
      </c>
      <c r="Q72" s="161">
        <v>-0.26666666666666666</v>
      </c>
      <c r="R72" s="161">
        <v>6.2227074235807853E-2</v>
      </c>
      <c r="S72" s="162">
        <v>-9.3955028982737748E-2</v>
      </c>
      <c r="T72" s="161">
        <v>-8.5089417929149133E-2</v>
      </c>
      <c r="U72" s="161">
        <v>-2.9327718453902838E-2</v>
      </c>
      <c r="V72" s="162">
        <v>-6.1057816956183578E-2</v>
      </c>
      <c r="W72" s="161">
        <v>7.9370128837283282E-2</v>
      </c>
      <c r="X72" s="161">
        <v>9.1123767189887461E-2</v>
      </c>
      <c r="Y72" s="162">
        <v>8.5712167272188042E-2</v>
      </c>
      <c r="Z72" s="161">
        <v>0.15398134378802217</v>
      </c>
      <c r="AA72" s="161">
        <v>8.2585999196894674E-2</v>
      </c>
      <c r="AB72" s="162">
        <v>0.11810599946193169</v>
      </c>
      <c r="AC72" s="161">
        <v>5.646791308741788E-2</v>
      </c>
      <c r="AD72" s="161">
        <v>7.1074158508783694E-2</v>
      </c>
      <c r="AE72" s="162">
        <v>6.3487933389709234E-2</v>
      </c>
      <c r="AF72" s="161">
        <v>5.625084107118828E-2</v>
      </c>
      <c r="AG72" s="161">
        <v>7.445637214423341E-2</v>
      </c>
      <c r="AH72" s="162">
        <v>6.5251411852759067E-2</v>
      </c>
      <c r="AI72" s="161">
        <v>5.8415480102227094E-2</v>
      </c>
      <c r="AJ72" s="161">
        <v>0.14790830203341537</v>
      </c>
      <c r="AK72" s="162">
        <v>0.10176935625549004</v>
      </c>
      <c r="AL72" s="233">
        <v>5.7055527254202744E-2</v>
      </c>
      <c r="AM72" s="161">
        <v>7.7792207792207788E-2</v>
      </c>
      <c r="AN72" s="162">
        <v>6.7322530864197538E-2</v>
      </c>
      <c r="AO72" s="233">
        <v>7.2624999999999995E-2</v>
      </c>
      <c r="AP72" s="161">
        <v>8.6206896551724144E-2</v>
      </c>
      <c r="AQ72" s="162">
        <v>7.9466501240694778E-2</v>
      </c>
      <c r="AR72" s="233">
        <v>1.0768477728830148E-2</v>
      </c>
      <c r="AS72" s="161">
        <v>1.8154998297968887E-3</v>
      </c>
      <c r="AT72" s="162">
        <v>6.1230497497792207E-3</v>
      </c>
      <c r="AU72" s="233">
        <v>8.4922200306815687E-2</v>
      </c>
      <c r="AV72" s="161">
        <v>4.0899581589958156E-2</v>
      </c>
      <c r="AW72" s="162">
        <v>6.2399657497591778E-2</v>
      </c>
      <c r="AX72" s="233">
        <v>4.328621908127208E-2</v>
      </c>
      <c r="AY72" s="161">
        <v>-2.6014245896562403E-2</v>
      </c>
      <c r="AZ72" s="162">
        <v>9.5099124484250772E-3</v>
      </c>
      <c r="BA72" s="233">
        <v>7.0881226053639848E-2</v>
      </c>
      <c r="BB72" s="161">
        <v>4.2805629870885195E-2</v>
      </c>
      <c r="BC72" s="162">
        <v>5.8146864166404029E-2</v>
      </c>
      <c r="BD72" s="233">
        <v>0.10478754085752744</v>
      </c>
      <c r="BE72" s="161">
        <v>7.3023045639403525E-2</v>
      </c>
      <c r="BF72" s="162">
        <v>8.8368193040480741E-2</v>
      </c>
      <c r="BG72" s="233">
        <v>7.5023811268224799E-2</v>
      </c>
      <c r="BH72" s="161">
        <v>7.143365350409106E-2</v>
      </c>
      <c r="BI72" s="162">
        <v>7.3235878000360966E-2</v>
      </c>
      <c r="BJ72" s="233">
        <v>4.3244751342679785E-2</v>
      </c>
      <c r="BK72" s="161">
        <v>2.4814103099674148E-2</v>
      </c>
      <c r="BL72" s="162">
        <v>3.4858967535923352E-2</v>
      </c>
      <c r="BM72" s="233">
        <v>8.6826347305389226E-2</v>
      </c>
    </row>
    <row r="73" spans="1:65" ht="15" customHeight="1" x14ac:dyDescent="0.2">
      <c r="A73" s="288" t="s">
        <v>7</v>
      </c>
      <c r="B73" s="285">
        <v>8.1329561527581321E-2</v>
      </c>
      <c r="C73" s="285">
        <v>9.2925026399155217E-2</v>
      </c>
      <c r="D73" s="286">
        <v>8.7140589169165644E-2</v>
      </c>
      <c r="E73" s="285">
        <v>8.1263307310149038E-2</v>
      </c>
      <c r="F73" s="285">
        <v>0.13105984620528252</v>
      </c>
      <c r="G73" s="286">
        <v>0.10690308142537443</v>
      </c>
      <c r="H73" s="285">
        <v>0.23819249425580802</v>
      </c>
      <c r="I73" s="285">
        <v>0.27133973996608252</v>
      </c>
      <c r="J73" s="286">
        <v>0.25392354124748495</v>
      </c>
      <c r="K73" s="285">
        <v>0.18344020072483969</v>
      </c>
      <c r="L73" s="285">
        <v>0.11104767342278046</v>
      </c>
      <c r="M73" s="286">
        <v>0.14767277856135402</v>
      </c>
      <c r="N73" s="285">
        <v>0.11716171617161716</v>
      </c>
      <c r="O73" s="285">
        <v>0.13020833333333334</v>
      </c>
      <c r="P73" s="286">
        <v>0.12369577155409116</v>
      </c>
      <c r="Q73" s="285">
        <v>0.12840809146877746</v>
      </c>
      <c r="R73" s="285">
        <v>0.12744331508991399</v>
      </c>
      <c r="S73" s="286">
        <v>0.12789735099337748</v>
      </c>
      <c r="T73" s="285">
        <v>0.15058123817247906</v>
      </c>
      <c r="U73" s="285">
        <v>2.8923076923076923E-2</v>
      </c>
      <c r="V73" s="286">
        <v>9.3682544250971361E-2</v>
      </c>
      <c r="W73" s="285">
        <v>7.6646275638718966E-2</v>
      </c>
      <c r="X73" s="285">
        <v>0.15167548500881836</v>
      </c>
      <c r="Y73" s="286">
        <v>0.11794208056948714</v>
      </c>
      <c r="Z73" s="285">
        <v>0.14713896457765668</v>
      </c>
      <c r="AA73" s="285">
        <v>9.9180807489760089E-2</v>
      </c>
      <c r="AB73" s="286">
        <v>0.12273132996132102</v>
      </c>
      <c r="AC73" s="285">
        <v>9.7772635232860852E-2</v>
      </c>
      <c r="AD73" s="285">
        <v>7.5720566682950657E-2</v>
      </c>
      <c r="AE73" s="286">
        <v>8.5695364238410593E-2</v>
      </c>
      <c r="AF73" s="285">
        <v>-7.2122922546252743E-3</v>
      </c>
      <c r="AG73" s="285">
        <v>9.9696216514774921E-2</v>
      </c>
      <c r="AH73" s="286">
        <v>4.9632892804698965E-2</v>
      </c>
      <c r="AI73" s="285">
        <v>2.5305410122164047E-2</v>
      </c>
      <c r="AJ73" s="285">
        <v>5.5513307984790872E-2</v>
      </c>
      <c r="AK73" s="286">
        <v>4.1446566436407969E-2</v>
      </c>
      <c r="AL73" s="283">
        <v>2.0017597888253406E-2</v>
      </c>
      <c r="AM73" s="285">
        <v>-2.7450980392156862E-2</v>
      </c>
      <c r="AN73" s="286">
        <v>-3.8309982486865149E-3</v>
      </c>
      <c r="AO73" s="283">
        <v>-0.46895181321410828</v>
      </c>
      <c r="AP73" s="285">
        <v>-3.4613304488912928E-2</v>
      </c>
      <c r="AQ73" s="286">
        <v>-0.26100466079751422</v>
      </c>
      <c r="AR73" s="283">
        <v>3.9443155452436193E-2</v>
      </c>
      <c r="AS73" s="285">
        <v>0.18276632729078718</v>
      </c>
      <c r="AT73" s="286">
        <v>0.11665551839464883</v>
      </c>
      <c r="AU73" s="283">
        <v>0.10599793174767322</v>
      </c>
      <c r="AV73" s="285">
        <v>0.1582363473589973</v>
      </c>
      <c r="AW73" s="286">
        <v>0.13399712092130517</v>
      </c>
      <c r="AX73" s="283">
        <v>0.15512405609492991</v>
      </c>
      <c r="AY73" s="285">
        <v>2.0489872821479037E-2</v>
      </c>
      <c r="AZ73" s="286">
        <v>9.0755545546672658E-2</v>
      </c>
      <c r="BA73" s="283">
        <v>3.0692362598144184E-2</v>
      </c>
      <c r="BB73" s="285">
        <v>-0.58828271969900559</v>
      </c>
      <c r="BC73" s="286">
        <v>-0.26009591115598185</v>
      </c>
      <c r="BD73" s="283">
        <v>0.12746446584135718</v>
      </c>
      <c r="BE73" s="285">
        <v>0.18074656188605107</v>
      </c>
      <c r="BF73" s="286">
        <v>0.1547579112154758</v>
      </c>
      <c r="BG73" s="283">
        <v>0.26505791505791509</v>
      </c>
      <c r="BH73" s="285">
        <v>0.21096837944664029</v>
      </c>
      <c r="BI73" s="286">
        <v>0.23586917881265551</v>
      </c>
      <c r="BJ73" s="283">
        <v>0.18561836690491662</v>
      </c>
      <c r="BK73" s="285">
        <v>8.562874251497006E-2</v>
      </c>
      <c r="BL73" s="286">
        <v>0.13359650945356324</v>
      </c>
      <c r="BM73" s="283">
        <v>5.126658624849216E-2</v>
      </c>
    </row>
    <row r="74" spans="1:65" ht="15" customHeight="1" x14ac:dyDescent="0.2">
      <c r="A74" s="207" t="s">
        <v>9</v>
      </c>
      <c r="B74" s="163">
        <v>0.14258677619392768</v>
      </c>
      <c r="C74" s="163">
        <v>0.11708304683321873</v>
      </c>
      <c r="D74" s="162">
        <v>0.12949894142554694</v>
      </c>
      <c r="E74" s="163">
        <v>0.12746031746031747</v>
      </c>
      <c r="F74" s="163">
        <v>0.18109125117591721</v>
      </c>
      <c r="G74" s="162">
        <v>0.15650243795939162</v>
      </c>
      <c r="H74" s="163">
        <v>0.20418428543791281</v>
      </c>
      <c r="I74" s="163">
        <v>0.20838031308178412</v>
      </c>
      <c r="J74" s="162">
        <v>0.20632400430570508</v>
      </c>
      <c r="K74" s="163">
        <v>0.13201311117181097</v>
      </c>
      <c r="L74" s="163">
        <v>6.8774786057190562E-2</v>
      </c>
      <c r="M74" s="162">
        <v>9.9667729753532872E-2</v>
      </c>
      <c r="N74" s="163">
        <v>0.15451557216165726</v>
      </c>
      <c r="O74" s="163">
        <v>0.1056595441944901</v>
      </c>
      <c r="P74" s="162">
        <v>0.13053582179409992</v>
      </c>
      <c r="Q74" s="163">
        <v>7.050199816211826E-2</v>
      </c>
      <c r="R74" s="163">
        <v>0.13060407959132642</v>
      </c>
      <c r="S74" s="162">
        <v>0.10323992994746059</v>
      </c>
      <c r="T74" s="163">
        <v>0.1103449432923965</v>
      </c>
      <c r="U74" s="163">
        <v>-0.16536416069511373</v>
      </c>
      <c r="V74" s="162">
        <v>-4.6159712605615418E-4</v>
      </c>
      <c r="W74" s="163">
        <v>-7.1340651611444643E-3</v>
      </c>
      <c r="X74" s="163">
        <v>6.0856087888043038E-2</v>
      </c>
      <c r="Y74" s="162">
        <v>2.8512362128508779E-2</v>
      </c>
      <c r="Z74" s="163">
        <v>-1.0468627670282966E-2</v>
      </c>
      <c r="AA74" s="163">
        <v>-0.22344680270872155</v>
      </c>
      <c r="AB74" s="162">
        <v>-0.11611732347371269</v>
      </c>
      <c r="AC74" s="163">
        <v>-0.10052156331135262</v>
      </c>
      <c r="AD74" s="163">
        <v>-9.9664970205365577E-2</v>
      </c>
      <c r="AE74" s="162">
        <v>-0.1001161890007746</v>
      </c>
      <c r="AF74" s="163">
        <v>9.8429550984295514E-3</v>
      </c>
      <c r="AG74" s="163">
        <v>-2.8622130631404203E-4</v>
      </c>
      <c r="AH74" s="162">
        <v>4.8519112311197366E-3</v>
      </c>
      <c r="AI74" s="163">
        <v>1.7601760176017601E-2</v>
      </c>
      <c r="AJ74" s="163">
        <v>9.7167880185525871E-3</v>
      </c>
      <c r="AK74" s="162">
        <v>1.3638139898397812E-2</v>
      </c>
      <c r="AL74" s="235">
        <v>4.6306971928751273E-2</v>
      </c>
      <c r="AM74" s="163">
        <v>2.9553430957279438E-2</v>
      </c>
      <c r="AN74" s="162">
        <v>3.8048536044097643E-2</v>
      </c>
      <c r="AO74" s="235">
        <v>0.11574638364418278</v>
      </c>
      <c r="AP74" s="163">
        <v>6.7610672873830768E-2</v>
      </c>
      <c r="AQ74" s="162">
        <v>9.0897965087170809E-2</v>
      </c>
      <c r="AR74" s="235">
        <v>0.10442299323495668</v>
      </c>
      <c r="AS74" s="163">
        <v>9.0890872654399699E-2</v>
      </c>
      <c r="AT74" s="162">
        <v>9.7378703387580132E-2</v>
      </c>
      <c r="AU74" s="235">
        <v>9.6260705312769354E-2</v>
      </c>
      <c r="AV74" s="163">
        <v>0.15912845249107968</v>
      </c>
      <c r="AW74" s="162">
        <v>0.12933559292573762</v>
      </c>
      <c r="AX74" s="235">
        <v>0.13200737453909131</v>
      </c>
      <c r="AY74" s="163">
        <v>8.1173594132029334E-2</v>
      </c>
      <c r="AZ74" s="162">
        <v>0.10712063436348261</v>
      </c>
      <c r="BA74" s="235">
        <v>5.1288176079167379E-2</v>
      </c>
      <c r="BB74" s="163">
        <v>2.5444354303414706E-3</v>
      </c>
      <c r="BC74" s="162">
        <v>2.7860731787287207E-2</v>
      </c>
      <c r="BD74" s="235">
        <v>8.9954275105717324E-2</v>
      </c>
      <c r="BE74" s="321">
        <v>0.17370599240319745</v>
      </c>
      <c r="BF74" s="322">
        <v>0.13585799735881302</v>
      </c>
      <c r="BG74" s="235">
        <v>0.23950480963200477</v>
      </c>
      <c r="BH74" s="321">
        <v>0.16611472686815082</v>
      </c>
      <c r="BI74" s="322">
        <v>0.20251278243790446</v>
      </c>
      <c r="BJ74" s="235">
        <v>8.9234003303374165E-2</v>
      </c>
      <c r="BK74" s="321">
        <v>7.3080616914298624E-2</v>
      </c>
      <c r="BL74" s="322">
        <v>8.1367645521423115E-2</v>
      </c>
      <c r="BM74" s="235">
        <v>7.9659905373120357E-2</v>
      </c>
    </row>
    <row r="75" spans="1:65" ht="15" customHeight="1" x14ac:dyDescent="0.2">
      <c r="A75" s="143" t="s">
        <v>10</v>
      </c>
      <c r="B75" s="205"/>
      <c r="C75" s="205"/>
      <c r="D75" s="206"/>
      <c r="E75" s="205"/>
      <c r="F75" s="205"/>
      <c r="G75" s="206"/>
      <c r="H75" s="205"/>
      <c r="I75" s="205"/>
      <c r="J75" s="206"/>
      <c r="K75" s="205"/>
      <c r="L75" s="205"/>
      <c r="M75" s="206"/>
      <c r="N75" s="205"/>
      <c r="O75" s="205"/>
      <c r="P75" s="206"/>
      <c r="Q75" s="205"/>
      <c r="R75" s="205"/>
      <c r="S75" s="206"/>
      <c r="T75" s="205"/>
      <c r="U75" s="205"/>
      <c r="V75" s="206"/>
      <c r="W75" s="205"/>
      <c r="X75" s="205"/>
      <c r="Y75" s="206"/>
      <c r="Z75" s="205"/>
      <c r="AA75" s="205"/>
      <c r="AB75" s="206"/>
      <c r="AC75" s="205"/>
      <c r="AD75" s="205"/>
      <c r="AE75" s="206"/>
      <c r="AF75" s="205"/>
      <c r="AG75" s="205"/>
      <c r="AH75" s="206"/>
      <c r="AI75" s="205"/>
      <c r="AJ75" s="205"/>
      <c r="AK75" s="206"/>
      <c r="AL75" s="205"/>
      <c r="AM75" s="205"/>
      <c r="AN75" s="206"/>
      <c r="AO75" s="205"/>
      <c r="AP75" s="205"/>
      <c r="AQ75" s="206"/>
      <c r="AR75" s="205"/>
      <c r="AS75" s="205"/>
      <c r="AT75" s="206"/>
      <c r="AU75" s="206"/>
      <c r="AV75" s="205"/>
      <c r="AW75" s="206"/>
      <c r="AX75" s="206"/>
      <c r="AY75" s="205"/>
      <c r="AZ75" s="206"/>
      <c r="BA75" s="206"/>
      <c r="BB75" s="206"/>
      <c r="BC75" s="206"/>
      <c r="BD75" s="206"/>
      <c r="BE75" s="323"/>
      <c r="BF75" s="323"/>
      <c r="BG75" s="206"/>
      <c r="BH75" s="323"/>
      <c r="BI75" s="323"/>
      <c r="BJ75" s="323"/>
      <c r="BK75" s="323"/>
      <c r="BL75" s="323"/>
      <c r="BM75" s="323"/>
    </row>
    <row r="76" spans="1:65" ht="15" customHeight="1" x14ac:dyDescent="0.2">
      <c r="A76" s="208" t="s">
        <v>213</v>
      </c>
      <c r="B76" s="163">
        <v>0.12923951559518709</v>
      </c>
      <c r="C76" s="163">
        <v>0.10325825659232959</v>
      </c>
      <c r="D76" s="162">
        <v>0.11591426403641882</v>
      </c>
      <c r="E76" s="163">
        <v>0.11585131710314109</v>
      </c>
      <c r="F76" s="163">
        <v>0.16468298286480104</v>
      </c>
      <c r="G76" s="162">
        <v>0.14252104355100118</v>
      </c>
      <c r="H76" s="163">
        <v>0.17971433737118062</v>
      </c>
      <c r="I76" s="163">
        <v>0.16264438436962397</v>
      </c>
      <c r="J76" s="162">
        <v>0.17096729507474151</v>
      </c>
      <c r="K76" s="163">
        <v>0.11572547403132728</v>
      </c>
      <c r="L76" s="163">
        <v>2.5781306737030673E-2</v>
      </c>
      <c r="M76" s="162">
        <v>6.9353268601951928E-2</v>
      </c>
      <c r="N76" s="163">
        <v>0.14086381685485483</v>
      </c>
      <c r="O76" s="163">
        <v>0.10654381692017831</v>
      </c>
      <c r="P76" s="162">
        <v>0.12400537239986005</v>
      </c>
      <c r="Q76" s="163">
        <v>6.9548633184996822E-2</v>
      </c>
      <c r="R76" s="163">
        <v>0.12793006164884541</v>
      </c>
      <c r="S76" s="162">
        <v>0.10158490421748939</v>
      </c>
      <c r="T76" s="163">
        <v>0.10820446036138695</v>
      </c>
      <c r="U76" s="163">
        <v>-0.15628005385651086</v>
      </c>
      <c r="V76" s="162">
        <v>1.4268658454908128E-3</v>
      </c>
      <c r="W76" s="163">
        <v>-5.5983376115389316E-3</v>
      </c>
      <c r="X76" s="163">
        <v>5.8323719939657459E-2</v>
      </c>
      <c r="Y76" s="162">
        <v>2.7913143601493353E-2</v>
      </c>
      <c r="Z76" s="163">
        <v>-1.0499087035909922E-2</v>
      </c>
      <c r="AA76" s="163">
        <v>-0.22039007092198581</v>
      </c>
      <c r="AB76" s="162">
        <v>-0.11442649576401388</v>
      </c>
      <c r="AC76" s="163">
        <v>-9.5920349684312775E-2</v>
      </c>
      <c r="AD76" s="163">
        <v>-9.4625451152741277E-2</v>
      </c>
      <c r="AE76" s="162">
        <v>-9.5307287247027084E-2</v>
      </c>
      <c r="AF76" s="163">
        <v>8.7415426251691471E-3</v>
      </c>
      <c r="AG76" s="163">
        <v>-2.5983459991059457E-3</v>
      </c>
      <c r="AH76" s="162">
        <v>3.1756069395947324E-3</v>
      </c>
      <c r="AI76" s="163">
        <v>2.2850542386500604E-2</v>
      </c>
      <c r="AJ76" s="163">
        <v>2.8259184234876336E-3</v>
      </c>
      <c r="AK76" s="162">
        <v>1.2817782009998622E-2</v>
      </c>
      <c r="AL76" s="163">
        <v>4.2627998896957439E-2</v>
      </c>
      <c r="AM76" s="163">
        <v>2.6448602580583722E-2</v>
      </c>
      <c r="AN76" s="162">
        <v>3.4681134678796098E-2</v>
      </c>
      <c r="AO76" s="163">
        <v>7.336343115124154E-2</v>
      </c>
      <c r="AP76" s="163">
        <v>6.242767269131231E-2</v>
      </c>
      <c r="AQ76" s="162">
        <v>6.7692508739259694E-2</v>
      </c>
      <c r="AR76" s="163">
        <v>0.10560826969065804</v>
      </c>
      <c r="AS76" s="163">
        <v>8.9528305286295989E-2</v>
      </c>
      <c r="AT76" s="162">
        <v>9.7295837098171453E-2</v>
      </c>
      <c r="AU76" s="163">
        <v>9.3236432693010018E-2</v>
      </c>
      <c r="AV76" s="163">
        <v>0.15681754565063474</v>
      </c>
      <c r="AW76" s="162">
        <v>0.12666129856186742</v>
      </c>
      <c r="AX76" s="163">
        <v>0.13110046353378177</v>
      </c>
      <c r="AY76" s="163">
        <v>8.15861069025626E-2</v>
      </c>
      <c r="AZ76" s="162">
        <v>0.10687412319857161</v>
      </c>
      <c r="BA76" s="163">
        <v>5.0110902576352159E-2</v>
      </c>
      <c r="BB76" s="163">
        <v>2.9316861805107402E-3</v>
      </c>
      <c r="BC76" s="162">
        <v>2.744496827478643E-2</v>
      </c>
      <c r="BD76" s="163">
        <v>9.1071612747963007E-2</v>
      </c>
      <c r="BE76" s="321">
        <v>0.17413118657520266</v>
      </c>
      <c r="BF76" s="322">
        <v>0.1366037442709547</v>
      </c>
      <c r="BG76" s="163">
        <v>0.23967214159066538</v>
      </c>
      <c r="BH76" s="321">
        <v>0.16626271912413029</v>
      </c>
      <c r="BI76" s="322">
        <v>0.20267075283425218</v>
      </c>
      <c r="BJ76" s="163">
        <v>8.9491409082133905E-2</v>
      </c>
      <c r="BK76" s="321">
        <v>7.3781975955889006E-2</v>
      </c>
      <c r="BL76" s="322">
        <v>8.1835789195672984E-2</v>
      </c>
      <c r="BM76" s="163">
        <v>7.9847285332833653E-2</v>
      </c>
    </row>
    <row r="77" spans="1:65" ht="15" customHeight="1" x14ac:dyDescent="0.2">
      <c r="U77" s="8"/>
      <c r="V77" s="30"/>
      <c r="X77" s="8"/>
      <c r="Y77" s="30"/>
      <c r="AA77" s="8"/>
      <c r="AB77" s="30"/>
    </row>
    <row r="79" spans="1:65" ht="15" customHeight="1" x14ac:dyDescent="0.2">
      <c r="A79" s="5"/>
    </row>
    <row r="86" spans="1:65" ht="15" customHeight="1" x14ac:dyDescent="0.2">
      <c r="A86" s="4"/>
      <c r="B86" s="13"/>
      <c r="C86" s="13"/>
      <c r="D86" s="31"/>
      <c r="E86" s="13"/>
      <c r="F86" s="13"/>
      <c r="G86" s="31"/>
      <c r="H86" s="13"/>
      <c r="I86" s="13"/>
      <c r="J86" s="31"/>
      <c r="K86" s="13"/>
      <c r="L86" s="13"/>
      <c r="M86" s="31"/>
      <c r="N86" s="13"/>
      <c r="O86" s="13"/>
      <c r="P86" s="31"/>
      <c r="Q86" s="13"/>
      <c r="R86" s="13"/>
      <c r="S86" s="31"/>
      <c r="T86" s="13"/>
      <c r="W86" s="13"/>
      <c r="Z86" s="13"/>
      <c r="AC86" s="13"/>
      <c r="AF86" s="13"/>
      <c r="AI86" s="13"/>
      <c r="AL86" s="13"/>
      <c r="AO86" s="13"/>
      <c r="AR86" s="13"/>
      <c r="AU86" s="13"/>
      <c r="AX86" s="13"/>
      <c r="BA86" s="13"/>
      <c r="BD86" s="13"/>
      <c r="BG86" s="13"/>
      <c r="BJ86" s="13"/>
      <c r="BM86" s="13"/>
    </row>
    <row r="87" spans="1:65" ht="15" customHeight="1" x14ac:dyDescent="0.2">
      <c r="A87" s="4"/>
      <c r="B87" s="13"/>
      <c r="C87" s="13"/>
      <c r="D87" s="31"/>
      <c r="E87" s="13"/>
      <c r="F87" s="13"/>
      <c r="G87" s="31"/>
      <c r="H87" s="13"/>
      <c r="I87" s="13"/>
      <c r="J87" s="31"/>
      <c r="K87" s="13"/>
      <c r="L87" s="13"/>
      <c r="M87" s="31"/>
      <c r="N87" s="13"/>
      <c r="O87" s="13"/>
      <c r="P87" s="31"/>
      <c r="Q87" s="13"/>
      <c r="R87" s="13"/>
      <c r="S87" s="31"/>
      <c r="T87" s="13"/>
      <c r="W87" s="13"/>
      <c r="Z87" s="13"/>
      <c r="AC87" s="13"/>
      <c r="AF87" s="13"/>
      <c r="AI87" s="13"/>
      <c r="AL87" s="13"/>
      <c r="AO87" s="13"/>
      <c r="AR87" s="13"/>
      <c r="AU87" s="13"/>
      <c r="AX87" s="13"/>
      <c r="BA87" s="13"/>
      <c r="BD87" s="13"/>
      <c r="BG87" s="13"/>
      <c r="BJ87" s="13"/>
      <c r="BM87" s="13"/>
    </row>
    <row r="88" spans="1:65" ht="15" customHeight="1" x14ac:dyDescent="0.2">
      <c r="B88" s="13"/>
      <c r="C88" s="13"/>
      <c r="D88" s="31"/>
      <c r="E88" s="13"/>
      <c r="F88" s="13"/>
      <c r="G88" s="31"/>
      <c r="H88" s="13"/>
      <c r="I88" s="13"/>
      <c r="J88" s="31"/>
      <c r="K88" s="13"/>
      <c r="L88" s="13"/>
      <c r="M88" s="31"/>
      <c r="N88" s="13"/>
      <c r="O88" s="13"/>
      <c r="P88" s="31"/>
      <c r="Q88" s="13"/>
      <c r="R88" s="13"/>
      <c r="S88" s="31"/>
      <c r="T88" s="13"/>
      <c r="W88" s="13"/>
      <c r="Z88" s="13"/>
      <c r="AC88" s="13"/>
      <c r="AF88" s="13"/>
      <c r="AI88" s="13"/>
      <c r="AL88" s="13"/>
      <c r="AO88" s="13"/>
      <c r="AR88" s="13"/>
      <c r="AU88" s="13"/>
      <c r="AX88" s="13"/>
      <c r="BA88" s="13"/>
      <c r="BD88" s="13"/>
      <c r="BG88" s="13"/>
      <c r="BJ88" s="13"/>
      <c r="BM88" s="13"/>
    </row>
    <row r="89" spans="1:65" ht="15" customHeight="1" x14ac:dyDescent="0.2">
      <c r="B89" s="14"/>
      <c r="C89" s="14"/>
      <c r="D89" s="31"/>
      <c r="E89" s="14"/>
      <c r="F89" s="14"/>
      <c r="G89" s="31"/>
      <c r="H89" s="14"/>
      <c r="I89" s="14"/>
      <c r="J89" s="31"/>
      <c r="K89" s="14"/>
      <c r="L89" s="14"/>
      <c r="M89" s="31"/>
      <c r="N89" s="14"/>
      <c r="O89" s="14"/>
      <c r="P89" s="31"/>
      <c r="Q89" s="14"/>
      <c r="R89" s="14"/>
      <c r="S89" s="31"/>
      <c r="T89" s="14"/>
      <c r="W89" s="14"/>
      <c r="Z89" s="14"/>
      <c r="AC89" s="14"/>
      <c r="AF89" s="14"/>
      <c r="AI89" s="14"/>
      <c r="AL89" s="14"/>
      <c r="AO89" s="14"/>
      <c r="AR89" s="14"/>
      <c r="AU89" s="14"/>
      <c r="AX89" s="14"/>
      <c r="BA89" s="14"/>
      <c r="BD89" s="14"/>
      <c r="BG89" s="14"/>
      <c r="BJ89" s="14"/>
      <c r="BM89" s="14"/>
    </row>
    <row r="90" spans="1:65" ht="15" customHeight="1" x14ac:dyDescent="0.2">
      <c r="B90" s="14"/>
      <c r="C90" s="14"/>
      <c r="D90" s="31"/>
      <c r="E90" s="14"/>
      <c r="F90" s="14"/>
      <c r="G90" s="31"/>
      <c r="H90" s="14"/>
      <c r="I90" s="14"/>
      <c r="J90" s="31"/>
      <c r="K90" s="14"/>
      <c r="L90" s="14"/>
      <c r="M90" s="31"/>
      <c r="N90" s="14"/>
      <c r="O90" s="14"/>
      <c r="P90" s="31"/>
      <c r="Q90" s="14"/>
      <c r="R90" s="14"/>
      <c r="S90" s="31"/>
      <c r="T90" s="14"/>
      <c r="W90" s="14"/>
      <c r="Z90" s="14"/>
      <c r="AC90" s="14"/>
      <c r="AF90" s="14"/>
      <c r="AI90" s="14"/>
      <c r="AL90" s="14"/>
      <c r="AO90" s="14"/>
      <c r="AR90" s="14"/>
      <c r="AU90" s="14"/>
      <c r="AX90" s="14"/>
      <c r="BA90" s="14"/>
      <c r="BD90" s="14"/>
      <c r="BG90" s="14"/>
      <c r="BJ90" s="14"/>
      <c r="BM90" s="14"/>
    </row>
    <row r="92" spans="1:65" ht="15" customHeight="1" x14ac:dyDescent="0.2">
      <c r="A92" s="4"/>
      <c r="B92" s="13"/>
      <c r="C92" s="13"/>
      <c r="D92" s="31"/>
      <c r="E92" s="13"/>
      <c r="F92" s="13"/>
      <c r="G92" s="31"/>
      <c r="H92" s="13"/>
      <c r="I92" s="13"/>
      <c r="J92" s="31"/>
      <c r="K92" s="13"/>
      <c r="L92" s="13"/>
      <c r="M92" s="31"/>
      <c r="N92" s="13"/>
      <c r="O92" s="13"/>
      <c r="P92" s="31"/>
      <c r="Q92" s="13"/>
      <c r="R92" s="13"/>
      <c r="S92" s="31"/>
      <c r="T92" s="13"/>
      <c r="W92" s="13"/>
      <c r="Z92" s="13"/>
      <c r="AC92" s="13"/>
      <c r="AF92" s="13"/>
      <c r="AI92" s="13"/>
      <c r="AL92" s="13"/>
      <c r="AO92" s="13"/>
      <c r="AR92" s="13"/>
      <c r="AU92" s="13"/>
      <c r="AX92" s="13"/>
      <c r="BA92" s="13"/>
      <c r="BD92" s="13"/>
      <c r="BG92" s="13"/>
      <c r="BJ92" s="13"/>
      <c r="BM92" s="13"/>
    </row>
    <row r="93" spans="1:65" ht="15" customHeight="1" x14ac:dyDescent="0.2">
      <c r="A93" s="4"/>
      <c r="B93" s="13"/>
      <c r="C93" s="13"/>
      <c r="D93" s="31"/>
      <c r="E93" s="13"/>
      <c r="F93" s="13"/>
      <c r="G93" s="31"/>
      <c r="H93" s="13"/>
      <c r="I93" s="13"/>
      <c r="J93" s="31"/>
      <c r="K93" s="13"/>
      <c r="L93" s="13"/>
      <c r="M93" s="31"/>
      <c r="N93" s="13"/>
      <c r="O93" s="13"/>
      <c r="P93" s="31"/>
      <c r="Q93" s="13"/>
      <c r="R93" s="13"/>
      <c r="S93" s="31"/>
      <c r="T93" s="13"/>
      <c r="W93" s="13"/>
      <c r="Z93" s="13"/>
      <c r="AC93" s="13"/>
      <c r="AF93" s="13"/>
      <c r="AI93" s="13"/>
      <c r="AL93" s="13"/>
      <c r="AO93" s="13"/>
      <c r="AR93" s="13"/>
      <c r="AU93" s="13"/>
      <c r="AX93" s="13"/>
      <c r="BA93" s="13"/>
      <c r="BD93" s="13"/>
      <c r="BG93" s="13"/>
      <c r="BJ93" s="13"/>
      <c r="BM93" s="13"/>
    </row>
    <row r="94" spans="1:65" ht="15" customHeight="1" x14ac:dyDescent="0.2">
      <c r="B94" s="13"/>
      <c r="C94" s="13"/>
      <c r="D94" s="31"/>
      <c r="E94" s="13"/>
      <c r="F94" s="13"/>
      <c r="G94" s="31"/>
      <c r="H94" s="13"/>
      <c r="I94" s="13"/>
      <c r="J94" s="31"/>
      <c r="K94" s="13"/>
      <c r="L94" s="13"/>
      <c r="M94" s="31"/>
      <c r="N94" s="13"/>
      <c r="O94" s="13"/>
      <c r="P94" s="31"/>
      <c r="Q94" s="13"/>
      <c r="R94" s="13"/>
      <c r="S94" s="31"/>
      <c r="T94" s="13"/>
      <c r="W94" s="13"/>
      <c r="Z94" s="13"/>
      <c r="AC94" s="13"/>
      <c r="AF94" s="13"/>
      <c r="AI94" s="13"/>
      <c r="AL94" s="13"/>
      <c r="AO94" s="13"/>
      <c r="AR94" s="13"/>
      <c r="AU94" s="13"/>
      <c r="AX94" s="13"/>
      <c r="BA94" s="13"/>
      <c r="BD94" s="13"/>
      <c r="BG94" s="13"/>
      <c r="BJ94" s="13"/>
      <c r="BM94" s="13"/>
    </row>
    <row r="95" spans="1:65" ht="15" customHeight="1" x14ac:dyDescent="0.2">
      <c r="B95" s="14"/>
      <c r="C95" s="14"/>
      <c r="D95" s="31"/>
      <c r="E95" s="14"/>
      <c r="F95" s="14"/>
      <c r="G95" s="31"/>
      <c r="H95" s="14"/>
      <c r="I95" s="14"/>
      <c r="J95" s="31"/>
      <c r="K95" s="14"/>
      <c r="L95" s="14"/>
      <c r="M95" s="31"/>
      <c r="N95" s="14"/>
      <c r="O95" s="14"/>
      <c r="P95" s="31"/>
      <c r="Q95" s="14"/>
      <c r="R95" s="14"/>
      <c r="S95" s="31"/>
      <c r="T95" s="14"/>
      <c r="W95" s="14"/>
      <c r="Z95" s="14"/>
      <c r="AC95" s="14"/>
      <c r="AF95" s="14"/>
      <c r="AI95" s="14"/>
      <c r="AL95" s="14"/>
      <c r="AO95" s="14"/>
      <c r="AR95" s="14"/>
      <c r="AU95" s="14"/>
      <c r="AX95" s="14"/>
      <c r="BA95" s="14"/>
      <c r="BD95" s="14"/>
      <c r="BG95" s="14"/>
      <c r="BJ95" s="14"/>
      <c r="BM95" s="14"/>
    </row>
    <row r="96" spans="1:65" ht="15" customHeight="1" x14ac:dyDescent="0.2">
      <c r="B96" s="14"/>
      <c r="C96" s="14"/>
      <c r="D96" s="31"/>
      <c r="E96" s="14"/>
      <c r="F96" s="14"/>
      <c r="G96" s="31"/>
      <c r="H96" s="14"/>
      <c r="I96" s="14"/>
      <c r="J96" s="31"/>
      <c r="K96" s="14"/>
      <c r="L96" s="14"/>
      <c r="M96" s="31"/>
      <c r="N96" s="14"/>
      <c r="O96" s="14"/>
      <c r="P96" s="31"/>
      <c r="Q96" s="14"/>
      <c r="R96" s="14"/>
      <c r="S96" s="31"/>
      <c r="T96" s="14"/>
      <c r="W96" s="14"/>
      <c r="Z96" s="14"/>
      <c r="AC96" s="14"/>
      <c r="AF96" s="14"/>
      <c r="AI96" s="14"/>
      <c r="AL96" s="14"/>
      <c r="AO96" s="14"/>
      <c r="AR96" s="14"/>
      <c r="AU96" s="14"/>
      <c r="AX96" s="14"/>
      <c r="BA96" s="14"/>
      <c r="BD96" s="14"/>
      <c r="BG96" s="14"/>
      <c r="BJ96" s="14"/>
      <c r="BM96" s="14"/>
    </row>
    <row r="99" spans="2:65" ht="15" customHeight="1" x14ac:dyDescent="0.2">
      <c r="B99" s="13"/>
      <c r="C99" s="13"/>
      <c r="D99" s="31"/>
      <c r="E99" s="13"/>
      <c r="F99" s="13"/>
      <c r="G99" s="31"/>
      <c r="H99" s="13"/>
      <c r="I99" s="13"/>
      <c r="J99" s="31"/>
      <c r="K99" s="13"/>
      <c r="L99" s="13"/>
      <c r="M99" s="31"/>
      <c r="N99" s="13"/>
      <c r="O99" s="13"/>
      <c r="P99" s="31"/>
      <c r="Q99" s="13"/>
      <c r="R99" s="13"/>
      <c r="S99" s="31"/>
      <c r="T99" s="13"/>
      <c r="W99" s="13"/>
      <c r="Z99" s="13"/>
      <c r="AC99" s="13"/>
      <c r="AF99" s="13"/>
      <c r="AI99" s="13"/>
      <c r="AL99" s="13"/>
      <c r="AO99" s="13"/>
      <c r="AR99" s="13"/>
      <c r="AU99" s="13"/>
      <c r="AX99" s="13"/>
      <c r="BA99" s="13"/>
      <c r="BD99" s="13"/>
      <c r="BG99" s="13"/>
      <c r="BJ99" s="13"/>
      <c r="BM99" s="13"/>
    </row>
    <row r="100" spans="2:65" ht="15" customHeight="1" x14ac:dyDescent="0.2">
      <c r="B100" s="13"/>
      <c r="C100" s="13"/>
      <c r="D100" s="31"/>
      <c r="E100" s="13"/>
      <c r="F100" s="13"/>
      <c r="G100" s="31"/>
      <c r="H100" s="13"/>
      <c r="I100" s="13"/>
      <c r="J100" s="31"/>
      <c r="K100" s="13"/>
      <c r="L100" s="13"/>
      <c r="M100" s="31"/>
      <c r="N100" s="13"/>
      <c r="O100" s="13"/>
      <c r="P100" s="31"/>
      <c r="Q100" s="13"/>
      <c r="R100" s="13"/>
      <c r="S100" s="31"/>
      <c r="T100" s="13"/>
      <c r="W100" s="13"/>
      <c r="Z100" s="13"/>
      <c r="AC100" s="13"/>
      <c r="AF100" s="13"/>
      <c r="AI100" s="13"/>
      <c r="AL100" s="13"/>
      <c r="AO100" s="13"/>
      <c r="AR100" s="13"/>
      <c r="AU100" s="13"/>
      <c r="AX100" s="13"/>
      <c r="BA100" s="13"/>
      <c r="BD100" s="13"/>
      <c r="BG100" s="13"/>
      <c r="BJ100" s="13"/>
      <c r="BM100" s="13"/>
    </row>
    <row r="101" spans="2:65" ht="15" customHeight="1" x14ac:dyDescent="0.2">
      <c r="B101" s="14"/>
      <c r="C101" s="14"/>
      <c r="D101" s="31"/>
      <c r="E101" s="14"/>
      <c r="F101" s="14"/>
      <c r="G101" s="31"/>
      <c r="H101" s="14"/>
      <c r="I101" s="14"/>
      <c r="J101" s="31"/>
      <c r="K101" s="14"/>
      <c r="L101" s="14"/>
      <c r="M101" s="31"/>
      <c r="N101" s="14"/>
      <c r="O101" s="14"/>
      <c r="P101" s="31"/>
      <c r="Q101" s="14"/>
      <c r="R101" s="14"/>
      <c r="S101" s="31"/>
      <c r="T101" s="14"/>
      <c r="W101" s="14"/>
      <c r="Z101" s="14"/>
      <c r="AC101" s="14"/>
      <c r="AF101" s="14"/>
      <c r="AI101" s="14"/>
      <c r="AL101" s="14"/>
      <c r="AO101" s="14"/>
      <c r="AR101" s="14"/>
      <c r="AU101" s="14"/>
      <c r="AX101" s="14"/>
      <c r="BA101" s="14"/>
      <c r="BD101" s="14"/>
      <c r="BG101" s="14"/>
      <c r="BJ101" s="14"/>
      <c r="BM101" s="14"/>
    </row>
  </sheetData>
  <phoneticPr fontId="0" type="noConversion"/>
  <pageMargins left="0.19685039370078741" right="0.19685039370078741" top="0.39370078740157483" bottom="0.39370078740157483" header="0.19685039370078741" footer="0.19685039370078741"/>
  <pageSetup paperSize="8" scale="68" orientation="landscape" r:id="rId1"/>
  <headerFooter alignWithMargins="0">
    <oddFooter>&amp;L&amp;F&amp;C&amp;A</oddFooter>
  </headerFooter>
  <ignoredErrors>
    <ignoredError sqref="BE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BN63"/>
  <sheetViews>
    <sheetView zoomScale="90" zoomScaleNormal="90" workbookViewId="0">
      <pane xSplit="1" ySplit="5" topLeftCell="B6"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5" customHeight="1" outlineLevelCol="1" x14ac:dyDescent="0.2"/>
  <cols>
    <col min="1" max="1" width="38.5703125" style="10" customWidth="1"/>
    <col min="2" max="3" width="8.5703125" style="8" hidden="1" customWidth="1" outlineLevel="1"/>
    <col min="4" max="4" width="8.7109375" style="30" hidden="1" customWidth="1" outlineLevel="1"/>
    <col min="5" max="6" width="8.5703125" style="8" hidden="1" customWidth="1" outlineLevel="1"/>
    <col min="7" max="7" width="8.7109375" style="30" hidden="1" customWidth="1" outlineLevel="1"/>
    <col min="8" max="9" width="8.5703125" style="8" hidden="1" customWidth="1" outlineLevel="1"/>
    <col min="10" max="10" width="8.7109375" style="30" hidden="1" customWidth="1" outlineLevel="1"/>
    <col min="11" max="12" width="8.5703125" style="8" hidden="1" customWidth="1" outlineLevel="1"/>
    <col min="13" max="13" width="8.7109375" style="30" hidden="1" customWidth="1" outlineLevel="1"/>
    <col min="14" max="15" width="8.5703125" style="8" hidden="1" customWidth="1" outlineLevel="1"/>
    <col min="16" max="16" width="8.7109375" style="30" hidden="1" customWidth="1" outlineLevel="1"/>
    <col min="17" max="18" width="8.5703125" style="8" hidden="1" customWidth="1" outlineLevel="1"/>
    <col min="19" max="19" width="8.7109375" style="30" hidden="1" customWidth="1" outlineLevel="1"/>
    <col min="20" max="20" width="8.5703125" style="8" hidden="1" customWidth="1" outlineLevel="1"/>
    <col min="21" max="21" width="9.28515625" style="10" hidden="1" customWidth="1" outlineLevel="1"/>
    <col min="22" max="22" width="8.7109375" style="10" hidden="1" customWidth="1" outlineLevel="1"/>
    <col min="23" max="24" width="9.28515625" style="10" hidden="1" customWidth="1" outlineLevel="1"/>
    <col min="25" max="25" width="8.7109375" style="10" hidden="1" customWidth="1" outlineLevel="1"/>
    <col min="26" max="27" width="9.28515625" style="10" hidden="1" customWidth="1" outlineLevel="1"/>
    <col min="28" max="28" width="8.7109375" style="10" hidden="1" customWidth="1" outlineLevel="1"/>
    <col min="29" max="33" width="9.28515625" style="10" hidden="1" customWidth="1" outlineLevel="1"/>
    <col min="34" max="34" width="0" style="10" hidden="1" customWidth="1" outlineLevel="1"/>
    <col min="35" max="36" width="9.28515625" style="10" hidden="1" customWidth="1" outlineLevel="1"/>
    <col min="37" max="37" width="9.28515625" style="10" collapsed="1"/>
    <col min="38" max="39" width="9.28515625" style="10" hidden="1" customWidth="1" outlineLevel="1"/>
    <col min="40" max="40" width="9.28515625" style="10" collapsed="1"/>
    <col min="41" max="42" width="9.28515625" style="10" hidden="1" customWidth="1" outlineLevel="1"/>
    <col min="43" max="43" width="9.28515625" style="10" collapsed="1"/>
    <col min="44" max="45" width="9.28515625" style="10" hidden="1" customWidth="1" outlineLevel="1"/>
    <col min="46" max="46" width="9.28515625" style="10" collapsed="1"/>
    <col min="47" max="48" width="0" style="10" hidden="1" customWidth="1" outlineLevel="1"/>
    <col min="49" max="49" width="9.28515625" style="10" collapsed="1"/>
    <col min="50" max="16384" width="9.28515625" style="10"/>
  </cols>
  <sheetData>
    <row r="1" spans="1:66" ht="15" customHeight="1" x14ac:dyDescent="0.25">
      <c r="A1" s="99" t="s">
        <v>206</v>
      </c>
      <c r="B1" s="100"/>
      <c r="C1" s="100"/>
      <c r="D1" s="89"/>
      <c r="E1" s="100"/>
      <c r="F1" s="100"/>
      <c r="G1" s="89"/>
      <c r="H1" s="100"/>
      <c r="I1" s="100"/>
      <c r="J1" s="89"/>
      <c r="K1" s="100"/>
      <c r="L1" s="100"/>
      <c r="M1" s="89"/>
      <c r="N1" s="100"/>
      <c r="O1" s="100"/>
      <c r="P1" s="89"/>
      <c r="Q1" s="100"/>
      <c r="R1" s="100"/>
      <c r="S1" s="89"/>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row>
    <row r="2" spans="1:66" ht="15" customHeight="1" x14ac:dyDescent="0.2">
      <c r="A2" s="106"/>
      <c r="B2" s="100"/>
      <c r="C2" s="100"/>
      <c r="D2" s="89"/>
      <c r="E2" s="100"/>
      <c r="F2" s="100"/>
      <c r="G2" s="89"/>
      <c r="H2" s="100"/>
      <c r="I2" s="100"/>
      <c r="J2" s="89"/>
      <c r="K2" s="100"/>
      <c r="L2" s="100"/>
      <c r="M2" s="89"/>
      <c r="N2" s="100"/>
      <c r="O2" s="100"/>
      <c r="P2" s="89"/>
      <c r="Q2" s="100"/>
      <c r="R2" s="100"/>
      <c r="S2" s="89"/>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row>
    <row r="3" spans="1:66" ht="15" customHeight="1" x14ac:dyDescent="0.25">
      <c r="A3" s="99" t="s">
        <v>94</v>
      </c>
      <c r="B3" s="100"/>
      <c r="C3" s="100"/>
      <c r="D3" s="89"/>
      <c r="E3" s="100"/>
      <c r="F3" s="100"/>
      <c r="G3" s="89"/>
      <c r="H3" s="100"/>
      <c r="I3" s="100"/>
      <c r="J3" s="89"/>
      <c r="K3" s="100"/>
      <c r="L3" s="100"/>
      <c r="M3" s="89"/>
      <c r="N3" s="100"/>
      <c r="O3" s="100"/>
      <c r="P3" s="89"/>
      <c r="Q3" s="100"/>
      <c r="R3" s="100"/>
      <c r="S3" s="89"/>
      <c r="T3" s="100"/>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row>
    <row r="4" spans="1:66" ht="15" customHeight="1" x14ac:dyDescent="0.2">
      <c r="A4" s="86"/>
      <c r="B4" s="107" t="s">
        <v>80</v>
      </c>
      <c r="C4" s="107" t="s">
        <v>81</v>
      </c>
      <c r="D4" s="108" t="s">
        <v>82</v>
      </c>
      <c r="E4" s="107" t="s">
        <v>80</v>
      </c>
      <c r="F4" s="107" t="s">
        <v>81</v>
      </c>
      <c r="G4" s="108" t="s">
        <v>82</v>
      </c>
      <c r="H4" s="107" t="s">
        <v>80</v>
      </c>
      <c r="I4" s="107" t="s">
        <v>81</v>
      </c>
      <c r="J4" s="108" t="s">
        <v>82</v>
      </c>
      <c r="K4" s="107" t="s">
        <v>80</v>
      </c>
      <c r="L4" s="107" t="s">
        <v>81</v>
      </c>
      <c r="M4" s="108" t="s">
        <v>82</v>
      </c>
      <c r="N4" s="107" t="s">
        <v>80</v>
      </c>
      <c r="O4" s="107" t="s">
        <v>81</v>
      </c>
      <c r="P4" s="108" t="s">
        <v>82</v>
      </c>
      <c r="Q4" s="107" t="s">
        <v>80</v>
      </c>
      <c r="R4" s="107" t="s">
        <v>81</v>
      </c>
      <c r="S4" s="108" t="s">
        <v>82</v>
      </c>
      <c r="T4" s="107" t="s">
        <v>80</v>
      </c>
      <c r="U4" s="107" t="s">
        <v>81</v>
      </c>
      <c r="V4" s="108" t="s">
        <v>82</v>
      </c>
      <c r="W4" s="107" t="s">
        <v>80</v>
      </c>
      <c r="X4" s="107" t="s">
        <v>81</v>
      </c>
      <c r="Y4" s="108" t="s">
        <v>82</v>
      </c>
      <c r="Z4" s="107" t="s">
        <v>84</v>
      </c>
      <c r="AA4" s="107" t="s">
        <v>81</v>
      </c>
      <c r="AB4" s="108" t="s">
        <v>82</v>
      </c>
      <c r="AC4" s="107" t="s">
        <v>84</v>
      </c>
      <c r="AD4" s="107" t="s">
        <v>90</v>
      </c>
      <c r="AE4" s="108" t="s">
        <v>91</v>
      </c>
      <c r="AF4" s="107" t="s">
        <v>84</v>
      </c>
      <c r="AG4" s="107" t="s">
        <v>90</v>
      </c>
      <c r="AH4" s="108" t="s">
        <v>91</v>
      </c>
      <c r="AI4" s="107" t="s">
        <v>84</v>
      </c>
      <c r="AJ4" s="107" t="s">
        <v>90</v>
      </c>
      <c r="AK4" s="108" t="s">
        <v>91</v>
      </c>
      <c r="AL4" s="107" t="s">
        <v>84</v>
      </c>
      <c r="AM4" s="107" t="s">
        <v>90</v>
      </c>
      <c r="AN4" s="108" t="s">
        <v>91</v>
      </c>
      <c r="AO4" s="107" t="s">
        <v>84</v>
      </c>
      <c r="AP4" s="107" t="s">
        <v>90</v>
      </c>
      <c r="AQ4" s="108" t="s">
        <v>91</v>
      </c>
      <c r="AR4" s="107" t="s">
        <v>84</v>
      </c>
      <c r="AS4" s="107" t="s">
        <v>90</v>
      </c>
      <c r="AT4" s="108" t="s">
        <v>91</v>
      </c>
      <c r="AU4" s="107" t="s">
        <v>84</v>
      </c>
      <c r="AV4" s="107" t="s">
        <v>90</v>
      </c>
      <c r="AW4" s="108" t="s">
        <v>91</v>
      </c>
      <c r="AX4" s="107" t="s">
        <v>84</v>
      </c>
      <c r="AY4" s="107" t="s">
        <v>90</v>
      </c>
      <c r="AZ4" s="108" t="s">
        <v>91</v>
      </c>
      <c r="BA4" s="107" t="s">
        <v>84</v>
      </c>
      <c r="BB4" s="107" t="s">
        <v>90</v>
      </c>
      <c r="BC4" s="108" t="s">
        <v>91</v>
      </c>
      <c r="BD4" s="107" t="s">
        <v>84</v>
      </c>
      <c r="BE4" s="107" t="s">
        <v>90</v>
      </c>
      <c r="BF4" s="108" t="s">
        <v>91</v>
      </c>
      <c r="BG4" s="107" t="s">
        <v>84</v>
      </c>
      <c r="BH4" s="107" t="s">
        <v>90</v>
      </c>
      <c r="BI4" s="108" t="s">
        <v>91</v>
      </c>
      <c r="BJ4" s="107" t="s">
        <v>84</v>
      </c>
      <c r="BK4" s="107" t="s">
        <v>90</v>
      </c>
      <c r="BL4" s="108" t="s">
        <v>91</v>
      </c>
      <c r="BM4" s="107" t="s">
        <v>84</v>
      </c>
    </row>
    <row r="5" spans="1:66" ht="15" customHeight="1" x14ac:dyDescent="0.2">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c r="BM5" s="88">
        <v>2024</v>
      </c>
    </row>
    <row r="6" spans="1:66" s="154" customFormat="1" ht="15" customHeight="1" x14ac:dyDescent="0.2">
      <c r="A6" s="143" t="s">
        <v>231</v>
      </c>
      <c r="B6" s="141">
        <v>349.2</v>
      </c>
      <c r="C6" s="141">
        <v>387.5</v>
      </c>
      <c r="D6" s="142">
        <v>736.7</v>
      </c>
      <c r="E6" s="141">
        <v>384.4</v>
      </c>
      <c r="F6" s="141">
        <v>520.79999999999995</v>
      </c>
      <c r="G6" s="142">
        <v>905.2</v>
      </c>
      <c r="H6" s="141">
        <v>640.9</v>
      </c>
      <c r="I6" s="141">
        <v>809.9</v>
      </c>
      <c r="J6" s="142">
        <v>1450.8</v>
      </c>
      <c r="K6" s="141">
        <v>536</v>
      </c>
      <c r="L6" s="141">
        <v>267.3</v>
      </c>
      <c r="M6" s="142">
        <v>803.3</v>
      </c>
      <c r="N6" s="141">
        <v>549.5</v>
      </c>
      <c r="O6" s="141">
        <v>441</v>
      </c>
      <c r="P6" s="142">
        <v>990.5</v>
      </c>
      <c r="Q6" s="141">
        <v>520.29999999999995</v>
      </c>
      <c r="R6" s="141">
        <v>779.9</v>
      </c>
      <c r="S6" s="142">
        <v>1300.3</v>
      </c>
      <c r="T6" s="141">
        <v>759.6</v>
      </c>
      <c r="U6" s="141">
        <v>-350.2</v>
      </c>
      <c r="V6" s="142">
        <v>409.4</v>
      </c>
      <c r="W6" s="141">
        <v>33.200000000000003</v>
      </c>
      <c r="X6" s="141">
        <v>300.89999999999998</v>
      </c>
      <c r="Y6" s="142">
        <v>334</v>
      </c>
      <c r="Z6" s="141">
        <v>16.5</v>
      </c>
      <c r="AA6" s="141">
        <v>-55.9</v>
      </c>
      <c r="AB6" s="142">
        <v>-39.4</v>
      </c>
      <c r="AC6" s="141">
        <v>-104.1</v>
      </c>
      <c r="AD6" s="141">
        <v>-63.1</v>
      </c>
      <c r="AE6" s="142">
        <v>-167.2</v>
      </c>
      <c r="AF6" s="224">
        <v>78.5</v>
      </c>
      <c r="AG6" s="224">
        <v>57.1</v>
      </c>
      <c r="AH6" s="225">
        <v>135.6</v>
      </c>
      <c r="AI6" s="224">
        <v>117.8</v>
      </c>
      <c r="AJ6" s="224">
        <v>118.4</v>
      </c>
      <c r="AK6" s="225">
        <v>236.2</v>
      </c>
      <c r="AL6" s="224">
        <v>157.80000000000001</v>
      </c>
      <c r="AM6" s="224">
        <v>181.6</v>
      </c>
      <c r="AN6" s="225">
        <v>339.4</v>
      </c>
      <c r="AO6" s="224">
        <v>267.10000000000002</v>
      </c>
      <c r="AP6" s="224">
        <v>281.60000000000002</v>
      </c>
      <c r="AQ6" s="225">
        <v>548.70000000000005</v>
      </c>
      <c r="AR6" s="224">
        <v>332</v>
      </c>
      <c r="AS6" s="224">
        <v>305.60000000000002</v>
      </c>
      <c r="AT6" s="225">
        <v>637.6</v>
      </c>
      <c r="AU6" s="224">
        <v>350.6</v>
      </c>
      <c r="AV6" s="224">
        <v>418.8</v>
      </c>
      <c r="AW6" s="225">
        <v>769.4</v>
      </c>
      <c r="AX6" s="224">
        <v>424.1</v>
      </c>
      <c r="AY6" s="224">
        <v>322.89999999999998</v>
      </c>
      <c r="AZ6" s="225">
        <v>747</v>
      </c>
      <c r="BA6" s="224">
        <v>265.60000000000002</v>
      </c>
      <c r="BB6" s="224">
        <v>317.10000000000002</v>
      </c>
      <c r="BC6" s="225">
        <v>582.70000000000005</v>
      </c>
      <c r="BD6" s="224">
        <v>400.1</v>
      </c>
      <c r="BE6" s="224">
        <v>561.70000000000005</v>
      </c>
      <c r="BF6" s="225">
        <v>961.8</v>
      </c>
      <c r="BG6" s="224">
        <v>836.4</v>
      </c>
      <c r="BH6" s="224">
        <v>772.7</v>
      </c>
      <c r="BI6" s="225">
        <v>1609.1</v>
      </c>
      <c r="BJ6" s="224">
        <v>445.7</v>
      </c>
      <c r="BK6" s="224">
        <v>436.1</v>
      </c>
      <c r="BL6" s="225">
        <v>881.8</v>
      </c>
      <c r="BM6" s="224">
        <v>427.2</v>
      </c>
      <c r="BN6" s="10"/>
    </row>
    <row r="7" spans="1:66" s="154" customFormat="1" ht="15" customHeight="1" x14ac:dyDescent="0.2">
      <c r="A7" s="288" t="s">
        <v>256</v>
      </c>
      <c r="B7" s="141">
        <v>64.400000000000006</v>
      </c>
      <c r="C7" s="141">
        <v>9.8000000000000007</v>
      </c>
      <c r="D7" s="142">
        <v>74.099999999999994</v>
      </c>
      <c r="E7" s="141">
        <v>2.9</v>
      </c>
      <c r="F7" s="141">
        <v>66.599999999999994</v>
      </c>
      <c r="G7" s="142">
        <v>69.599999999999994</v>
      </c>
      <c r="H7" s="141">
        <v>103.2</v>
      </c>
      <c r="I7" s="141">
        <v>89.6</v>
      </c>
      <c r="J7" s="142">
        <v>192.8</v>
      </c>
      <c r="K7" s="141">
        <v>61.4</v>
      </c>
      <c r="L7" s="141">
        <v>105.7</v>
      </c>
      <c r="M7" s="142">
        <v>167.1</v>
      </c>
      <c r="N7" s="141">
        <v>100.6</v>
      </c>
      <c r="O7" s="141">
        <v>54</v>
      </c>
      <c r="P7" s="142">
        <v>154.6</v>
      </c>
      <c r="Q7" s="141">
        <v>36.200000000000003</v>
      </c>
      <c r="R7" s="141">
        <v>68.900000000000006</v>
      </c>
      <c r="S7" s="142">
        <v>105.2</v>
      </c>
      <c r="T7" s="141">
        <v>14.6</v>
      </c>
      <c r="U7" s="141">
        <v>-72.7</v>
      </c>
      <c r="V7" s="142">
        <v>-58</v>
      </c>
      <c r="W7" s="141">
        <v>14.3</v>
      </c>
      <c r="X7" s="141">
        <v>46.4</v>
      </c>
      <c r="Y7" s="142">
        <v>60.7</v>
      </c>
      <c r="Z7" s="141">
        <v>8.5</v>
      </c>
      <c r="AA7" s="141">
        <v>63.8</v>
      </c>
      <c r="AB7" s="142">
        <v>72.3</v>
      </c>
      <c r="AC7" s="141">
        <v>20.100000000000001</v>
      </c>
      <c r="AD7" s="141">
        <v>42.1</v>
      </c>
      <c r="AE7" s="142">
        <v>62.2</v>
      </c>
      <c r="AF7" s="224">
        <v>33.1</v>
      </c>
      <c r="AG7" s="224">
        <v>33.6</v>
      </c>
      <c r="AH7" s="225">
        <v>66.7</v>
      </c>
      <c r="AI7" s="224">
        <v>48.7</v>
      </c>
      <c r="AJ7" s="224">
        <v>55.9</v>
      </c>
      <c r="AK7" s="225">
        <v>104.6</v>
      </c>
      <c r="AL7" s="224">
        <v>67.099999999999994</v>
      </c>
      <c r="AM7" s="224">
        <v>40.1</v>
      </c>
      <c r="AN7" s="225">
        <v>107.3</v>
      </c>
      <c r="AO7" s="224">
        <v>51.6</v>
      </c>
      <c r="AP7" s="224">
        <v>132.5</v>
      </c>
      <c r="AQ7" s="225">
        <v>184.1</v>
      </c>
      <c r="AR7" s="224">
        <v>238.6</v>
      </c>
      <c r="AS7" s="224">
        <v>223.1</v>
      </c>
      <c r="AT7" s="225">
        <v>461.7</v>
      </c>
      <c r="AU7" s="224">
        <v>172.5</v>
      </c>
      <c r="AV7" s="224">
        <v>313.10000000000002</v>
      </c>
      <c r="AW7" s="225">
        <v>485.6</v>
      </c>
      <c r="AX7" s="224">
        <v>441.4</v>
      </c>
      <c r="AY7" s="224">
        <v>274.2</v>
      </c>
      <c r="AZ7" s="225">
        <v>715.6</v>
      </c>
      <c r="BA7" s="224">
        <v>148.30000000000001</v>
      </c>
      <c r="BB7" s="224">
        <v>110.7</v>
      </c>
      <c r="BC7" s="225">
        <v>259</v>
      </c>
      <c r="BD7" s="224">
        <v>102.5</v>
      </c>
      <c r="BE7" s="224">
        <v>638.9</v>
      </c>
      <c r="BF7" s="225">
        <v>741.4</v>
      </c>
      <c r="BG7" s="224">
        <v>1264.9000000000001</v>
      </c>
      <c r="BH7" s="224">
        <v>727.2</v>
      </c>
      <c r="BI7" s="225">
        <v>1992.1</v>
      </c>
      <c r="BJ7" s="224">
        <v>257.3</v>
      </c>
      <c r="BK7" s="224">
        <v>308</v>
      </c>
      <c r="BL7" s="225">
        <v>565.29999999999995</v>
      </c>
      <c r="BM7" s="224">
        <v>270.10000000000002</v>
      </c>
      <c r="BN7" s="10"/>
    </row>
    <row r="8" spans="1:66" s="154" customFormat="1" ht="15" customHeight="1" x14ac:dyDescent="0.2">
      <c r="A8" s="288" t="s">
        <v>274</v>
      </c>
      <c r="B8" s="141">
        <v>0</v>
      </c>
      <c r="C8" s="141">
        <v>0</v>
      </c>
      <c r="D8" s="142">
        <v>0</v>
      </c>
      <c r="E8" s="141">
        <v>0</v>
      </c>
      <c r="F8" s="141">
        <v>-8.1</v>
      </c>
      <c r="G8" s="142">
        <v>-8.1</v>
      </c>
      <c r="H8" s="141">
        <v>3.5</v>
      </c>
      <c r="I8" s="141">
        <v>-11.7</v>
      </c>
      <c r="J8" s="142">
        <v>-8.1999999999999993</v>
      </c>
      <c r="K8" s="141">
        <v>0.4</v>
      </c>
      <c r="L8" s="141">
        <v>26.9</v>
      </c>
      <c r="M8" s="142">
        <v>27.3</v>
      </c>
      <c r="N8" s="141">
        <v>31.1</v>
      </c>
      <c r="O8" s="141">
        <v>20.100000000000001</v>
      </c>
      <c r="P8" s="142">
        <v>51.2</v>
      </c>
      <c r="Q8" s="141">
        <v>45.7</v>
      </c>
      <c r="R8" s="141">
        <v>77.61999999999999</v>
      </c>
      <c r="S8" s="142">
        <v>123.32</v>
      </c>
      <c r="T8" s="141">
        <v>48.897999999999996</v>
      </c>
      <c r="U8" s="141">
        <v>-14.904999999999999</v>
      </c>
      <c r="V8" s="142">
        <v>34.093000000000004</v>
      </c>
      <c r="W8" s="141">
        <v>26.47</v>
      </c>
      <c r="X8" s="141">
        <v>-8.8490000000000002</v>
      </c>
      <c r="Y8" s="142">
        <v>17.620999999999999</v>
      </c>
      <c r="Z8" s="141">
        <v>-4.2340000000000009</v>
      </c>
      <c r="AA8" s="141">
        <v>8.3550000000000022</v>
      </c>
      <c r="AB8" s="142">
        <v>4.1209999999999987</v>
      </c>
      <c r="AC8" s="141">
        <v>14.944999999999999</v>
      </c>
      <c r="AD8" s="141">
        <v>6.0949999999999998</v>
      </c>
      <c r="AE8" s="142">
        <v>21.04</v>
      </c>
      <c r="AF8" s="224">
        <v>17.605</v>
      </c>
      <c r="AG8" s="224">
        <v>10</v>
      </c>
      <c r="AH8" s="225">
        <v>27.504999999999999</v>
      </c>
      <c r="AI8" s="224">
        <v>36.481999999999999</v>
      </c>
      <c r="AJ8" s="224">
        <v>13.898999999999999</v>
      </c>
      <c r="AK8" s="225">
        <v>50.381000000000007</v>
      </c>
      <c r="AL8" s="224">
        <v>39.518999999999998</v>
      </c>
      <c r="AM8" s="224">
        <v>30</v>
      </c>
      <c r="AN8" s="225">
        <v>69.519000000000005</v>
      </c>
      <c r="AO8" s="224">
        <v>52.7</v>
      </c>
      <c r="AP8" s="224">
        <v>47.397999999999996</v>
      </c>
      <c r="AQ8" s="225">
        <v>100.19799999999999</v>
      </c>
      <c r="AR8" s="224">
        <v>106.69300000000001</v>
      </c>
      <c r="AS8" s="224">
        <v>67.347999999999999</v>
      </c>
      <c r="AT8" s="225">
        <v>174.04100000000003</v>
      </c>
      <c r="AU8" s="224">
        <v>77.126999999999995</v>
      </c>
      <c r="AV8" s="224">
        <v>103.093</v>
      </c>
      <c r="AW8" s="225">
        <v>180.22</v>
      </c>
      <c r="AX8" s="224">
        <v>70.721000000000004</v>
      </c>
      <c r="AY8" s="224">
        <v>57.701000000000001</v>
      </c>
      <c r="AZ8" s="225">
        <v>128.42200000000003</v>
      </c>
      <c r="BA8" s="224">
        <v>55.137</v>
      </c>
      <c r="BB8" s="224">
        <v>72.441000000000003</v>
      </c>
      <c r="BC8" s="225">
        <v>127.57800000000002</v>
      </c>
      <c r="BD8" s="224">
        <v>130.452</v>
      </c>
      <c r="BE8" s="224">
        <v>135.86799999999999</v>
      </c>
      <c r="BF8" s="225">
        <v>266.32</v>
      </c>
      <c r="BG8" s="224">
        <v>202.44200000000004</v>
      </c>
      <c r="BH8" s="224">
        <v>191.245</v>
      </c>
      <c r="BI8" s="225">
        <v>393.68700000000001</v>
      </c>
      <c r="BJ8" s="224">
        <v>315.34600000000006</v>
      </c>
      <c r="BK8" s="224">
        <v>288.40600000000001</v>
      </c>
      <c r="BL8" s="225">
        <v>603.75200000000007</v>
      </c>
      <c r="BM8" s="224">
        <v>250.5</v>
      </c>
      <c r="BN8" s="10"/>
    </row>
    <row r="9" spans="1:66" s="154" customFormat="1" ht="15" customHeight="1" x14ac:dyDescent="0.2">
      <c r="A9" s="288" t="s">
        <v>275</v>
      </c>
      <c r="B9" s="141">
        <v>57.5</v>
      </c>
      <c r="C9" s="141">
        <v>45</v>
      </c>
      <c r="D9" s="142">
        <v>102.5</v>
      </c>
      <c r="E9" s="141">
        <v>49.2</v>
      </c>
      <c r="F9" s="141">
        <v>62</v>
      </c>
      <c r="G9" s="142">
        <v>111.2</v>
      </c>
      <c r="H9" s="141">
        <v>59.2</v>
      </c>
      <c r="I9" s="141">
        <v>57.9</v>
      </c>
      <c r="J9" s="142">
        <v>117.1</v>
      </c>
      <c r="K9" s="141">
        <v>29.8</v>
      </c>
      <c r="L9" s="141">
        <v>48.4</v>
      </c>
      <c r="M9" s="142">
        <v>78.099999999999994</v>
      </c>
      <c r="N9" s="141">
        <v>60.9</v>
      </c>
      <c r="O9" s="141">
        <v>37.1</v>
      </c>
      <c r="P9" s="142">
        <v>98</v>
      </c>
      <c r="Q9" s="141">
        <v>53.1</v>
      </c>
      <c r="R9" s="141">
        <v>73</v>
      </c>
      <c r="S9" s="142">
        <v>126.10000000000001</v>
      </c>
      <c r="T9" s="141">
        <v>10.199999999999999</v>
      </c>
      <c r="U9" s="141">
        <v>18.3</v>
      </c>
      <c r="V9" s="142">
        <v>28.4</v>
      </c>
      <c r="W9" s="141">
        <v>70.599999999999994</v>
      </c>
      <c r="X9" s="141">
        <v>86.399999999999991</v>
      </c>
      <c r="Y9" s="142">
        <v>156.89999999999998</v>
      </c>
      <c r="Z9" s="141">
        <v>66.600000000000009</v>
      </c>
      <c r="AA9" s="141">
        <v>83.5</v>
      </c>
      <c r="AB9" s="142">
        <v>150</v>
      </c>
      <c r="AC9" s="141">
        <v>67.600000000000009</v>
      </c>
      <c r="AD9" s="141">
        <v>72.2</v>
      </c>
      <c r="AE9" s="142">
        <v>139.80000000000001</v>
      </c>
      <c r="AF9" s="224">
        <v>64.5</v>
      </c>
      <c r="AG9" s="224">
        <v>78.3</v>
      </c>
      <c r="AH9" s="225">
        <v>143</v>
      </c>
      <c r="AI9" s="224">
        <v>74.2</v>
      </c>
      <c r="AJ9" s="224">
        <v>70.2</v>
      </c>
      <c r="AK9" s="225">
        <v>144.4</v>
      </c>
      <c r="AL9" s="224">
        <v>69.199999999999989</v>
      </c>
      <c r="AM9" s="224">
        <v>92.8</v>
      </c>
      <c r="AN9" s="225">
        <v>162.1</v>
      </c>
      <c r="AO9" s="224">
        <v>99.6</v>
      </c>
      <c r="AP9" s="224">
        <v>101.1</v>
      </c>
      <c r="AQ9" s="225">
        <v>200.7</v>
      </c>
      <c r="AR9" s="224">
        <v>104.39999999999999</v>
      </c>
      <c r="AS9" s="224">
        <v>90.999999999999986</v>
      </c>
      <c r="AT9" s="225">
        <v>195.39999999999998</v>
      </c>
      <c r="AU9" s="224">
        <v>105.1</v>
      </c>
      <c r="AV9" s="224">
        <v>67.3</v>
      </c>
      <c r="AW9" s="225">
        <v>172.40000000000003</v>
      </c>
      <c r="AX9" s="224">
        <v>76.7</v>
      </c>
      <c r="AY9" s="224">
        <v>74.400000000000006</v>
      </c>
      <c r="AZ9" s="225">
        <v>151.1</v>
      </c>
      <c r="BA9" s="224">
        <v>112.80000000000001</v>
      </c>
      <c r="BB9" s="224">
        <v>80.800000000000011</v>
      </c>
      <c r="BC9" s="225">
        <v>193.5</v>
      </c>
      <c r="BD9" s="224">
        <v>148.20000000000002</v>
      </c>
      <c r="BE9" s="224">
        <v>119.10000000000001</v>
      </c>
      <c r="BF9" s="225">
        <v>267.29999999999995</v>
      </c>
      <c r="BG9" s="224">
        <v>139.30000000000001</v>
      </c>
      <c r="BH9" s="224">
        <v>100.30000000000001</v>
      </c>
      <c r="BI9" s="225">
        <v>239.7</v>
      </c>
      <c r="BJ9" s="224">
        <v>101.9</v>
      </c>
      <c r="BK9" s="224">
        <v>120.80000000000001</v>
      </c>
      <c r="BL9" s="225">
        <v>222.70000000000002</v>
      </c>
      <c r="BM9" s="224">
        <v>135.5</v>
      </c>
      <c r="BN9" s="10"/>
    </row>
    <row r="10" spans="1:66" s="154" customFormat="1" ht="15" customHeight="1" x14ac:dyDescent="0.2">
      <c r="A10" s="288" t="s">
        <v>7</v>
      </c>
      <c r="B10" s="141">
        <v>40.9</v>
      </c>
      <c r="C10" s="141">
        <v>46.1</v>
      </c>
      <c r="D10" s="142">
        <v>87</v>
      </c>
      <c r="E10" s="141">
        <v>41.2</v>
      </c>
      <c r="F10" s="141">
        <v>57</v>
      </c>
      <c r="G10" s="142">
        <v>98.1</v>
      </c>
      <c r="H10" s="141">
        <v>106.8</v>
      </c>
      <c r="I10" s="141">
        <v>109.1</v>
      </c>
      <c r="J10" s="142">
        <v>215.9</v>
      </c>
      <c r="K10" s="141">
        <v>80.099999999999994</v>
      </c>
      <c r="L10" s="141">
        <v>51.7</v>
      </c>
      <c r="M10" s="142">
        <v>131.80000000000001</v>
      </c>
      <c r="N10" s="141">
        <v>56.2</v>
      </c>
      <c r="O10" s="141">
        <v>62.4</v>
      </c>
      <c r="P10" s="142">
        <v>118.6</v>
      </c>
      <c r="Q10" s="141">
        <v>50.9</v>
      </c>
      <c r="R10" s="141">
        <v>63.9</v>
      </c>
      <c r="S10" s="142">
        <v>114.8</v>
      </c>
      <c r="T10" s="141">
        <v>93</v>
      </c>
      <c r="U10" s="141">
        <v>24.3</v>
      </c>
      <c r="V10" s="142">
        <v>117.4</v>
      </c>
      <c r="W10" s="141">
        <v>38</v>
      </c>
      <c r="X10" s="141">
        <v>69</v>
      </c>
      <c r="Y10" s="142">
        <v>107</v>
      </c>
      <c r="Z10" s="141">
        <v>66.8</v>
      </c>
      <c r="AA10" s="141">
        <v>55</v>
      </c>
      <c r="AB10" s="142">
        <v>121.8</v>
      </c>
      <c r="AC10" s="141">
        <v>54.8</v>
      </c>
      <c r="AD10" s="141">
        <v>58.4</v>
      </c>
      <c r="AE10" s="142">
        <v>113.2</v>
      </c>
      <c r="AF10" s="224">
        <v>22.3</v>
      </c>
      <c r="AG10" s="224">
        <v>58.5</v>
      </c>
      <c r="AH10" s="225">
        <v>80.8</v>
      </c>
      <c r="AI10" s="224">
        <v>31.6</v>
      </c>
      <c r="AJ10" s="224">
        <v>48.6</v>
      </c>
      <c r="AK10" s="225">
        <v>80.2</v>
      </c>
      <c r="AL10" s="224">
        <v>35.700000000000003</v>
      </c>
      <c r="AM10" s="224">
        <v>13.4</v>
      </c>
      <c r="AN10" s="225">
        <v>49.1</v>
      </c>
      <c r="AO10" s="224">
        <v>-3.9</v>
      </c>
      <c r="AP10" s="224">
        <v>14.5</v>
      </c>
      <c r="AQ10" s="225">
        <v>10.6</v>
      </c>
      <c r="AR10" s="224">
        <v>33.5</v>
      </c>
      <c r="AS10" s="224">
        <v>69.8</v>
      </c>
      <c r="AT10" s="225">
        <v>103.2</v>
      </c>
      <c r="AU10" s="224">
        <v>63.2</v>
      </c>
      <c r="AV10" s="224">
        <v>92.9</v>
      </c>
      <c r="AW10" s="225">
        <v>156.1</v>
      </c>
      <c r="AX10" s="224">
        <v>96.6</v>
      </c>
      <c r="AY10" s="224">
        <v>32.4</v>
      </c>
      <c r="AZ10" s="225">
        <v>129</v>
      </c>
      <c r="BA10" s="224">
        <v>39.5</v>
      </c>
      <c r="BB10" s="224">
        <v>12.7</v>
      </c>
      <c r="BC10" s="225">
        <v>52.2</v>
      </c>
      <c r="BD10" s="224">
        <v>67.2</v>
      </c>
      <c r="BE10" s="224">
        <v>84.4</v>
      </c>
      <c r="BF10" s="225">
        <v>151.6</v>
      </c>
      <c r="BG10" s="224">
        <v>99.7</v>
      </c>
      <c r="BH10" s="224">
        <v>157</v>
      </c>
      <c r="BI10" s="225">
        <v>256.60000000000002</v>
      </c>
      <c r="BJ10" s="224">
        <v>100.6</v>
      </c>
      <c r="BK10" s="224">
        <v>59.8</v>
      </c>
      <c r="BL10" s="225">
        <v>160.4</v>
      </c>
      <c r="BM10" s="224">
        <v>46.1</v>
      </c>
      <c r="BN10" s="10"/>
    </row>
    <row r="11" spans="1:66" s="154" customFormat="1" ht="15" customHeight="1" x14ac:dyDescent="0.2">
      <c r="A11" s="143" t="s">
        <v>8</v>
      </c>
      <c r="B11" s="141">
        <v>-38.5</v>
      </c>
      <c r="C11" s="141">
        <v>-55.5</v>
      </c>
      <c r="D11" s="142">
        <v>-94</v>
      </c>
      <c r="E11" s="141">
        <v>-27.9</v>
      </c>
      <c r="F11" s="141">
        <v>-27.8</v>
      </c>
      <c r="G11" s="142">
        <v>-55.7</v>
      </c>
      <c r="H11" s="141">
        <v>-17.2</v>
      </c>
      <c r="I11" s="141">
        <v>-35.9</v>
      </c>
      <c r="J11" s="142">
        <v>-53.1</v>
      </c>
      <c r="K11" s="141">
        <v>-44.3</v>
      </c>
      <c r="L11" s="141">
        <v>-39.700000000000003</v>
      </c>
      <c r="M11" s="142">
        <v>-83.9</v>
      </c>
      <c r="N11" s="141">
        <v>-12.7</v>
      </c>
      <c r="O11" s="141">
        <v>-28.8</v>
      </c>
      <c r="P11" s="142">
        <v>-41.5</v>
      </c>
      <c r="Q11" s="141">
        <v>-33.700000000000003</v>
      </c>
      <c r="R11" s="141">
        <v>-29.3</v>
      </c>
      <c r="S11" s="142">
        <v>-63</v>
      </c>
      <c r="T11" s="141">
        <v>-82.6</v>
      </c>
      <c r="U11" s="141">
        <v>-38.6</v>
      </c>
      <c r="V11" s="142">
        <v>-121.3</v>
      </c>
      <c r="W11" s="141">
        <v>-29.9</v>
      </c>
      <c r="X11" s="141">
        <v>-36.200000000000003</v>
      </c>
      <c r="Y11" s="142">
        <v>-66.099999999999994</v>
      </c>
      <c r="Z11" s="141">
        <v>-33.1</v>
      </c>
      <c r="AA11" s="141">
        <v>-32.9</v>
      </c>
      <c r="AB11" s="142">
        <v>-66</v>
      </c>
      <c r="AC11" s="141">
        <v>-30.7</v>
      </c>
      <c r="AD11" s="141">
        <v>-36</v>
      </c>
      <c r="AE11" s="142">
        <v>-66.7</v>
      </c>
      <c r="AF11" s="224">
        <v>-30</v>
      </c>
      <c r="AG11" s="224">
        <v>-32.4</v>
      </c>
      <c r="AH11" s="225">
        <v>-62.3</v>
      </c>
      <c r="AI11" s="224">
        <v>-33.799999999999997</v>
      </c>
      <c r="AJ11" s="224">
        <v>-46.2</v>
      </c>
      <c r="AK11" s="225">
        <v>-80</v>
      </c>
      <c r="AL11" s="224">
        <v>-32.1</v>
      </c>
      <c r="AM11" s="224">
        <v>-32.299999999999997</v>
      </c>
      <c r="AN11" s="225">
        <v>-64.400000000000006</v>
      </c>
      <c r="AO11" s="224">
        <v>-38.4</v>
      </c>
      <c r="AP11" s="224">
        <v>-42.2</v>
      </c>
      <c r="AQ11" s="225">
        <v>-80.599999999999994</v>
      </c>
      <c r="AR11" s="224">
        <v>-50.1</v>
      </c>
      <c r="AS11" s="224">
        <v>-38.4</v>
      </c>
      <c r="AT11" s="225">
        <v>-88.5</v>
      </c>
      <c r="AU11" s="224">
        <v>-53.7</v>
      </c>
      <c r="AV11" s="224">
        <v>-54.4</v>
      </c>
      <c r="AW11" s="225">
        <v>-108.1</v>
      </c>
      <c r="AX11" s="224">
        <v>-53</v>
      </c>
      <c r="AY11" s="224">
        <v>-60.4</v>
      </c>
      <c r="AZ11" s="225">
        <v>-113.4</v>
      </c>
      <c r="BA11" s="224">
        <v>-65.2</v>
      </c>
      <c r="BB11" s="224">
        <v>-57.6</v>
      </c>
      <c r="BC11" s="225">
        <v>-122.8</v>
      </c>
      <c r="BD11" s="224">
        <v>-70.3</v>
      </c>
      <c r="BE11" s="224">
        <v>-65.3</v>
      </c>
      <c r="BF11" s="225">
        <v>-135.5</v>
      </c>
      <c r="BG11" s="224">
        <v>-79.3</v>
      </c>
      <c r="BH11" s="224">
        <v>-78.900000000000006</v>
      </c>
      <c r="BI11" s="225">
        <v>-158.19999999999999</v>
      </c>
      <c r="BJ11" s="224">
        <v>-82</v>
      </c>
      <c r="BK11" s="224">
        <v>-102.2</v>
      </c>
      <c r="BL11" s="225">
        <v>-184.2</v>
      </c>
      <c r="BM11" s="224">
        <v>-87</v>
      </c>
      <c r="BN11" s="10"/>
    </row>
    <row r="12" spans="1:66" s="154" customFormat="1" ht="15" customHeight="1" x14ac:dyDescent="0.2">
      <c r="A12" s="143" t="s">
        <v>6</v>
      </c>
      <c r="B12" s="144">
        <v>1.8000000000000114</v>
      </c>
      <c r="C12" s="144">
        <v>0.20000000000001705</v>
      </c>
      <c r="D12" s="145">
        <v>2.0999999999999375</v>
      </c>
      <c r="E12" s="144">
        <v>0.20000000000001705</v>
      </c>
      <c r="F12" s="144">
        <v>-0.29999999999990834</v>
      </c>
      <c r="G12" s="145">
        <v>-9.9999999999994316E-2</v>
      </c>
      <c r="H12" s="144">
        <v>-2.5000000000000178</v>
      </c>
      <c r="I12" s="144">
        <v>-4.2999999999999403</v>
      </c>
      <c r="J12" s="145">
        <v>-6.7000000000000668</v>
      </c>
      <c r="K12" s="144">
        <v>0.39999999999996305</v>
      </c>
      <c r="L12" s="144">
        <v>-3.6000000000000156</v>
      </c>
      <c r="M12" s="145">
        <v>-3.1999999999999602</v>
      </c>
      <c r="N12" s="144">
        <v>1.2999999999999936</v>
      </c>
      <c r="O12" s="144">
        <v>0.49999999999994671</v>
      </c>
      <c r="P12" s="145">
        <v>1.8000000000000398</v>
      </c>
      <c r="Q12" s="144">
        <v>-7.5999999999999872</v>
      </c>
      <c r="R12" s="144">
        <v>-84.819999999999936</v>
      </c>
      <c r="S12" s="145">
        <v>-92.620000000000061</v>
      </c>
      <c r="T12" s="144">
        <v>88.902000000000001</v>
      </c>
      <c r="U12" s="144">
        <v>11.905000000000022</v>
      </c>
      <c r="V12" s="145">
        <v>100.70700000000001</v>
      </c>
      <c r="W12" s="144">
        <v>-1.9700000000000095</v>
      </c>
      <c r="X12" s="144">
        <v>-9.550999999999938</v>
      </c>
      <c r="Y12" s="145">
        <v>-11.321000000000041</v>
      </c>
      <c r="Z12" s="144">
        <v>11.334000000000003</v>
      </c>
      <c r="AA12" s="144">
        <v>-0.15500000000000824</v>
      </c>
      <c r="AB12" s="145">
        <v>11.278999999999982</v>
      </c>
      <c r="AC12" s="144">
        <v>-4.5000000000019469E-2</v>
      </c>
      <c r="AD12" s="144">
        <v>-1.6950000000000145</v>
      </c>
      <c r="AE12" s="145">
        <v>-1.7400000000000375</v>
      </c>
      <c r="AF12" s="226">
        <v>-2.4050000000000082</v>
      </c>
      <c r="AG12" s="226">
        <v>1.7000000000000171</v>
      </c>
      <c r="AH12" s="227">
        <v>-0.90500000000000114</v>
      </c>
      <c r="AI12" s="226">
        <v>-2.4820000000000135</v>
      </c>
      <c r="AJ12" s="226">
        <v>4.3010000000000232</v>
      </c>
      <c r="AK12" s="227">
        <v>1.8190000000000452</v>
      </c>
      <c r="AL12" s="226">
        <v>0.58100000000002439</v>
      </c>
      <c r="AM12" s="226">
        <v>-0.20000000000002416</v>
      </c>
      <c r="AN12" s="227">
        <v>8.1000000000031491E-2</v>
      </c>
      <c r="AO12" s="226">
        <v>0.40000000000000568</v>
      </c>
      <c r="AP12" s="226">
        <v>-1.1979999999999649</v>
      </c>
      <c r="AQ12" s="227">
        <v>-0.8980000000000814</v>
      </c>
      <c r="AR12" s="226">
        <v>-0.49299999999993105</v>
      </c>
      <c r="AS12" s="226">
        <v>1.3519999999999115</v>
      </c>
      <c r="AT12" s="227">
        <v>0.95900000000000318</v>
      </c>
      <c r="AU12" s="226">
        <v>-4.6269999999999669</v>
      </c>
      <c r="AV12" s="226">
        <v>-6.3930000000001215</v>
      </c>
      <c r="AW12" s="227">
        <v>-11.020000000000181</v>
      </c>
      <c r="AX12" s="226">
        <v>-0.82099999999996953</v>
      </c>
      <c r="AY12" s="226">
        <v>4.4990000000000734</v>
      </c>
      <c r="AZ12" s="227">
        <v>3.6780000000000257</v>
      </c>
      <c r="BA12" s="226">
        <v>8.1629999999999114</v>
      </c>
      <c r="BB12" s="226">
        <v>-1.7410000000000494</v>
      </c>
      <c r="BC12" s="227">
        <v>6.5219999999999771</v>
      </c>
      <c r="BD12" s="226">
        <v>-5.6520000000000294</v>
      </c>
      <c r="BE12" s="226">
        <v>-35.568000000000168</v>
      </c>
      <c r="BF12" s="227">
        <v>-41.319999999999823</v>
      </c>
      <c r="BG12" s="226">
        <v>-2.442000000000192</v>
      </c>
      <c r="BH12" s="226">
        <v>6.054999999999751</v>
      </c>
      <c r="BI12" s="227">
        <v>3.713000000000136</v>
      </c>
      <c r="BJ12" s="226">
        <v>33.3539999999999</v>
      </c>
      <c r="BK12" s="226">
        <v>-17.106000000000037</v>
      </c>
      <c r="BL12" s="227">
        <v>16.247999999999877</v>
      </c>
      <c r="BM12" s="226">
        <v>15.199999999999818</v>
      </c>
      <c r="BN12" s="10"/>
    </row>
    <row r="13" spans="1:66" s="154" customFormat="1" ht="15" customHeight="1" x14ac:dyDescent="0.2">
      <c r="A13" s="207" t="s">
        <v>9</v>
      </c>
      <c r="B13" s="146">
        <v>475.3</v>
      </c>
      <c r="C13" s="146">
        <v>433.1</v>
      </c>
      <c r="D13" s="142">
        <v>908.4</v>
      </c>
      <c r="E13" s="146">
        <v>450</v>
      </c>
      <c r="F13" s="146">
        <v>670.2</v>
      </c>
      <c r="G13" s="142">
        <v>1120.2</v>
      </c>
      <c r="H13" s="146">
        <v>893.9</v>
      </c>
      <c r="I13" s="146">
        <v>1014.6</v>
      </c>
      <c r="J13" s="142">
        <v>1908.6</v>
      </c>
      <c r="K13" s="146">
        <v>663.8</v>
      </c>
      <c r="L13" s="146">
        <v>456.7</v>
      </c>
      <c r="M13" s="142">
        <v>1120.5</v>
      </c>
      <c r="N13" s="146">
        <v>786.9</v>
      </c>
      <c r="O13" s="146">
        <v>586.29999999999995</v>
      </c>
      <c r="P13" s="142">
        <v>1373.2</v>
      </c>
      <c r="Q13" s="146">
        <v>664.9</v>
      </c>
      <c r="R13" s="146">
        <v>949.2</v>
      </c>
      <c r="S13" s="142">
        <v>1614.1</v>
      </c>
      <c r="T13" s="146">
        <v>932.6</v>
      </c>
      <c r="U13" s="146">
        <v>-421.9</v>
      </c>
      <c r="V13" s="142">
        <v>510.7</v>
      </c>
      <c r="W13" s="146">
        <v>150.69999999999999</v>
      </c>
      <c r="X13" s="146">
        <v>448.1</v>
      </c>
      <c r="Y13" s="142">
        <v>598.79999999999995</v>
      </c>
      <c r="Z13" s="146">
        <v>132.4</v>
      </c>
      <c r="AA13" s="146">
        <v>121.7</v>
      </c>
      <c r="AB13" s="142">
        <v>254.1</v>
      </c>
      <c r="AC13" s="146">
        <v>22.6</v>
      </c>
      <c r="AD13" s="146">
        <v>78</v>
      </c>
      <c r="AE13" s="142">
        <v>100.6</v>
      </c>
      <c r="AF13" s="228">
        <v>183.6</v>
      </c>
      <c r="AG13" s="228">
        <v>206.8</v>
      </c>
      <c r="AH13" s="225">
        <v>390.4</v>
      </c>
      <c r="AI13" s="228">
        <v>272.5</v>
      </c>
      <c r="AJ13" s="228">
        <v>265.10000000000002</v>
      </c>
      <c r="AK13" s="225">
        <v>537.6</v>
      </c>
      <c r="AL13" s="228">
        <v>337.8</v>
      </c>
      <c r="AM13" s="228">
        <v>325.39999999999998</v>
      </c>
      <c r="AN13" s="225">
        <v>663.1</v>
      </c>
      <c r="AO13" s="228">
        <v>429.1</v>
      </c>
      <c r="AP13" s="228">
        <v>533.70000000000005</v>
      </c>
      <c r="AQ13" s="225">
        <v>962.8</v>
      </c>
      <c r="AR13" s="228">
        <v>764.6</v>
      </c>
      <c r="AS13" s="228">
        <v>719.8</v>
      </c>
      <c r="AT13" s="225">
        <v>1484.4</v>
      </c>
      <c r="AU13" s="228">
        <v>710.2</v>
      </c>
      <c r="AV13" s="228">
        <v>934.4</v>
      </c>
      <c r="AW13" s="225">
        <v>1644.6</v>
      </c>
      <c r="AX13" s="228">
        <v>1055.7</v>
      </c>
      <c r="AY13" s="228">
        <v>705.7</v>
      </c>
      <c r="AZ13" s="225">
        <v>1761.4</v>
      </c>
      <c r="BA13" s="228">
        <v>564.29999999999995</v>
      </c>
      <c r="BB13" s="228">
        <v>534.4</v>
      </c>
      <c r="BC13" s="225">
        <v>1098.7</v>
      </c>
      <c r="BD13" s="228">
        <v>772.5</v>
      </c>
      <c r="BE13" s="228">
        <v>1439.1</v>
      </c>
      <c r="BF13" s="225">
        <v>2211.6</v>
      </c>
      <c r="BG13" s="228">
        <v>2461</v>
      </c>
      <c r="BH13" s="228">
        <v>1875.6</v>
      </c>
      <c r="BI13" s="225">
        <v>4336.7</v>
      </c>
      <c r="BJ13" s="228">
        <v>1172.2</v>
      </c>
      <c r="BK13" s="228">
        <v>1093.8</v>
      </c>
      <c r="BL13" s="225">
        <v>2266</v>
      </c>
      <c r="BM13" s="228">
        <v>1057.5999999999999</v>
      </c>
      <c r="BN13" s="10"/>
    </row>
    <row r="14" spans="1:66" s="154" customFormat="1" ht="15" customHeight="1" x14ac:dyDescent="0.2">
      <c r="A14" s="288" t="s">
        <v>10</v>
      </c>
      <c r="B14" s="141">
        <v>-3.5</v>
      </c>
      <c r="C14" s="141">
        <v>-15.8</v>
      </c>
      <c r="D14" s="142">
        <v>-19.399999999999999</v>
      </c>
      <c r="E14" s="141">
        <v>-6.3</v>
      </c>
      <c r="F14" s="141">
        <v>-8.9</v>
      </c>
      <c r="G14" s="142">
        <v>-15.2</v>
      </c>
      <c r="H14" s="141">
        <v>19.100000000000001</v>
      </c>
      <c r="I14" s="141">
        <v>-62.7</v>
      </c>
      <c r="J14" s="142">
        <v>-43.6</v>
      </c>
      <c r="K14" s="141">
        <v>9.5</v>
      </c>
      <c r="L14" s="141">
        <v>-10.7</v>
      </c>
      <c r="M14" s="142">
        <v>-1.2</v>
      </c>
      <c r="N14" s="141">
        <v>3.6</v>
      </c>
      <c r="O14" s="141">
        <v>-3.5</v>
      </c>
      <c r="P14" s="142">
        <v>0.2</v>
      </c>
      <c r="Q14" s="141">
        <v>0.1</v>
      </c>
      <c r="R14" s="141">
        <v>0</v>
      </c>
      <c r="S14" s="142">
        <v>0.1</v>
      </c>
      <c r="T14" s="141">
        <v>0</v>
      </c>
      <c r="U14" s="141">
        <v>0</v>
      </c>
      <c r="V14" s="142">
        <v>0</v>
      </c>
      <c r="W14" s="141">
        <v>-0.1</v>
      </c>
      <c r="X14" s="141">
        <v>0.1</v>
      </c>
      <c r="Y14" s="142">
        <v>0</v>
      </c>
      <c r="Z14" s="141">
        <v>0</v>
      </c>
      <c r="AA14" s="141">
        <v>0</v>
      </c>
      <c r="AB14" s="142">
        <v>0</v>
      </c>
      <c r="AC14" s="141">
        <v>0</v>
      </c>
      <c r="AD14" s="141">
        <v>0</v>
      </c>
      <c r="AE14" s="142">
        <v>0</v>
      </c>
      <c r="AF14" s="224">
        <v>0</v>
      </c>
      <c r="AG14" s="224">
        <v>0</v>
      </c>
      <c r="AH14" s="225">
        <v>0</v>
      </c>
      <c r="AI14" s="224">
        <v>0</v>
      </c>
      <c r="AJ14" s="224">
        <v>0</v>
      </c>
      <c r="AK14" s="225">
        <v>0</v>
      </c>
      <c r="AL14" s="224">
        <v>0</v>
      </c>
      <c r="AM14" s="224">
        <v>0</v>
      </c>
      <c r="AN14" s="225">
        <v>0</v>
      </c>
      <c r="AO14" s="224">
        <v>0</v>
      </c>
      <c r="AP14" s="224">
        <v>0</v>
      </c>
      <c r="AQ14" s="225">
        <v>0</v>
      </c>
      <c r="AR14" s="224">
        <v>0</v>
      </c>
      <c r="AS14" s="224">
        <v>0</v>
      </c>
      <c r="AT14" s="225">
        <v>0</v>
      </c>
      <c r="AU14" s="224">
        <v>0</v>
      </c>
      <c r="AV14" s="224">
        <v>0</v>
      </c>
      <c r="AW14" s="225">
        <v>0</v>
      </c>
      <c r="AX14" s="224">
        <v>0</v>
      </c>
      <c r="AY14" s="224">
        <v>0</v>
      </c>
      <c r="AZ14" s="225">
        <v>0</v>
      </c>
      <c r="BA14" s="224">
        <v>0</v>
      </c>
      <c r="BB14" s="224">
        <v>0</v>
      </c>
      <c r="BC14" s="225">
        <v>0</v>
      </c>
      <c r="BD14" s="224">
        <v>0</v>
      </c>
      <c r="BE14" s="224">
        <v>0</v>
      </c>
      <c r="BF14" s="225">
        <v>0</v>
      </c>
      <c r="BG14" s="224">
        <v>0</v>
      </c>
      <c r="BH14" s="224">
        <v>0</v>
      </c>
      <c r="BI14" s="225">
        <v>0</v>
      </c>
      <c r="BJ14" s="224">
        <v>0</v>
      </c>
      <c r="BK14" s="224">
        <v>0</v>
      </c>
      <c r="BL14" s="225">
        <v>0</v>
      </c>
      <c r="BM14" s="224">
        <v>0</v>
      </c>
      <c r="BN14" s="10"/>
    </row>
    <row r="15" spans="1:66" s="154" customFormat="1" ht="15" customHeight="1" x14ac:dyDescent="0.2">
      <c r="A15" s="143" t="s">
        <v>6</v>
      </c>
      <c r="B15" s="147">
        <v>-8.1999999999999886</v>
      </c>
      <c r="C15" s="147">
        <v>0.30000000000000071</v>
      </c>
      <c r="D15" s="148">
        <v>-7.7999999999999332</v>
      </c>
      <c r="E15" s="147">
        <v>-4.0999999999999774</v>
      </c>
      <c r="F15" s="147">
        <v>3.5999999999999321</v>
      </c>
      <c r="G15" s="148">
        <v>-0.50000000000004619</v>
      </c>
      <c r="H15" s="147">
        <v>-3.3999999999999559</v>
      </c>
      <c r="I15" s="147">
        <v>0.89999999999993463</v>
      </c>
      <c r="J15" s="148">
        <v>-2.5999999999998167</v>
      </c>
      <c r="K15" s="147">
        <v>-12.899999999999977</v>
      </c>
      <c r="L15" s="147">
        <v>23.2</v>
      </c>
      <c r="M15" s="148">
        <v>10.299999999999908</v>
      </c>
      <c r="N15" s="147">
        <v>-4.3999999999999542</v>
      </c>
      <c r="O15" s="147">
        <v>4.2000000000000455</v>
      </c>
      <c r="P15" s="148">
        <v>-0.40000000000004549</v>
      </c>
      <c r="Q15" s="147">
        <v>0.50000000000002276</v>
      </c>
      <c r="R15" s="147">
        <v>-0.20000000000004547</v>
      </c>
      <c r="S15" s="148">
        <v>0.30000000000009097</v>
      </c>
      <c r="T15" s="147">
        <v>0.39999999999997726</v>
      </c>
      <c r="U15" s="147">
        <v>9.9999999999965894E-2</v>
      </c>
      <c r="V15" s="148">
        <v>0.60000000000002274</v>
      </c>
      <c r="W15" s="147">
        <v>-9.9999999999988626E-2</v>
      </c>
      <c r="X15" s="147">
        <v>-0.80000000000004545</v>
      </c>
      <c r="Y15" s="148">
        <v>-1</v>
      </c>
      <c r="Z15" s="147">
        <v>0.79999999999998295</v>
      </c>
      <c r="AA15" s="147">
        <v>-0.60000000000000853</v>
      </c>
      <c r="AB15" s="148">
        <v>0.30000000000001137</v>
      </c>
      <c r="AC15" s="147">
        <v>0.39999999999999858</v>
      </c>
      <c r="AD15" s="147">
        <v>0.20000000000000284</v>
      </c>
      <c r="AE15" s="148">
        <v>0.70000000000000284</v>
      </c>
      <c r="AF15" s="229">
        <v>9.9999999999994316E-2</v>
      </c>
      <c r="AG15" s="229">
        <v>0</v>
      </c>
      <c r="AH15" s="230">
        <v>0.10000000000002274</v>
      </c>
      <c r="AI15" s="229">
        <v>0</v>
      </c>
      <c r="AJ15" s="229">
        <v>0</v>
      </c>
      <c r="AK15" s="230">
        <v>0</v>
      </c>
      <c r="AL15" s="229">
        <v>0</v>
      </c>
      <c r="AM15" s="229">
        <v>0</v>
      </c>
      <c r="AN15" s="230">
        <v>0</v>
      </c>
      <c r="AO15" s="229">
        <v>0</v>
      </c>
      <c r="AP15" s="229">
        <v>0</v>
      </c>
      <c r="AQ15" s="230">
        <v>0</v>
      </c>
      <c r="AR15" s="229">
        <v>0</v>
      </c>
      <c r="AS15" s="229">
        <v>0</v>
      </c>
      <c r="AT15" s="230">
        <v>0</v>
      </c>
      <c r="AU15" s="229">
        <v>0</v>
      </c>
      <c r="AV15" s="229">
        <v>0</v>
      </c>
      <c r="AW15" s="230">
        <v>0</v>
      </c>
      <c r="AX15" s="229">
        <v>0</v>
      </c>
      <c r="AY15" s="229">
        <v>0</v>
      </c>
      <c r="AZ15" s="230">
        <v>0</v>
      </c>
      <c r="BA15" s="229">
        <v>0</v>
      </c>
      <c r="BB15" s="229">
        <v>0</v>
      </c>
      <c r="BC15" s="230">
        <v>0</v>
      </c>
      <c r="BD15" s="229">
        <v>0</v>
      </c>
      <c r="BE15" s="229">
        <v>0</v>
      </c>
      <c r="BF15" s="230">
        <v>0</v>
      </c>
      <c r="BG15" s="229">
        <v>0</v>
      </c>
      <c r="BH15" s="229">
        <v>0</v>
      </c>
      <c r="BI15" s="230">
        <v>0</v>
      </c>
      <c r="BJ15" s="229">
        <v>0</v>
      </c>
      <c r="BK15" s="229">
        <v>0</v>
      </c>
      <c r="BL15" s="230">
        <v>0</v>
      </c>
      <c r="BM15" s="229">
        <v>0</v>
      </c>
      <c r="BN15" s="10"/>
    </row>
    <row r="16" spans="1:66" s="154" customFormat="1" ht="15" customHeight="1" thickBot="1" x14ac:dyDescent="0.25">
      <c r="A16" s="208" t="s">
        <v>214</v>
      </c>
      <c r="B16" s="150">
        <v>463.6</v>
      </c>
      <c r="C16" s="150">
        <v>417.6</v>
      </c>
      <c r="D16" s="151">
        <v>881.2</v>
      </c>
      <c r="E16" s="150">
        <v>439.6</v>
      </c>
      <c r="F16" s="150">
        <v>664.9</v>
      </c>
      <c r="G16" s="151">
        <v>1104.5</v>
      </c>
      <c r="H16" s="150">
        <v>909.6</v>
      </c>
      <c r="I16" s="150">
        <v>952.8</v>
      </c>
      <c r="J16" s="151">
        <v>1862.4</v>
      </c>
      <c r="K16" s="150">
        <v>660.4</v>
      </c>
      <c r="L16" s="150">
        <v>469.2</v>
      </c>
      <c r="M16" s="151">
        <v>1129.5999999999999</v>
      </c>
      <c r="N16" s="150">
        <v>786.1</v>
      </c>
      <c r="O16" s="150">
        <v>587</v>
      </c>
      <c r="P16" s="151">
        <v>1373</v>
      </c>
      <c r="Q16" s="150">
        <v>665.5</v>
      </c>
      <c r="R16" s="150">
        <v>949</v>
      </c>
      <c r="S16" s="151">
        <v>1614.5</v>
      </c>
      <c r="T16" s="150">
        <v>933</v>
      </c>
      <c r="U16" s="150">
        <v>-421.8</v>
      </c>
      <c r="V16" s="151">
        <v>511.3</v>
      </c>
      <c r="W16" s="150">
        <v>150.5</v>
      </c>
      <c r="X16" s="150">
        <v>447.4</v>
      </c>
      <c r="Y16" s="151">
        <v>597.79999999999995</v>
      </c>
      <c r="Z16" s="150">
        <v>133.19999999999999</v>
      </c>
      <c r="AA16" s="150">
        <v>121.1</v>
      </c>
      <c r="AB16" s="151">
        <v>254.4</v>
      </c>
      <c r="AC16" s="150">
        <v>23</v>
      </c>
      <c r="AD16" s="150">
        <v>78.2</v>
      </c>
      <c r="AE16" s="151">
        <v>101.3</v>
      </c>
      <c r="AF16" s="231">
        <v>183.7</v>
      </c>
      <c r="AG16" s="231">
        <v>206.8</v>
      </c>
      <c r="AH16" s="232">
        <v>390.5</v>
      </c>
      <c r="AI16" s="231">
        <v>272.5</v>
      </c>
      <c r="AJ16" s="231">
        <v>265.10000000000002</v>
      </c>
      <c r="AK16" s="232">
        <v>537.6</v>
      </c>
      <c r="AL16" s="231">
        <v>337.8</v>
      </c>
      <c r="AM16" s="231">
        <v>325.39999999999998</v>
      </c>
      <c r="AN16" s="232">
        <v>663.1</v>
      </c>
      <c r="AO16" s="231">
        <v>429.1</v>
      </c>
      <c r="AP16" s="231">
        <v>533.70000000000005</v>
      </c>
      <c r="AQ16" s="232">
        <v>962.8</v>
      </c>
      <c r="AR16" s="231">
        <v>764.6</v>
      </c>
      <c r="AS16" s="231">
        <v>719.8</v>
      </c>
      <c r="AT16" s="232">
        <v>1484.4</v>
      </c>
      <c r="AU16" s="231">
        <v>710.2</v>
      </c>
      <c r="AV16" s="231">
        <v>934.4</v>
      </c>
      <c r="AW16" s="232">
        <v>1644.6</v>
      </c>
      <c r="AX16" s="231">
        <v>1055.7</v>
      </c>
      <c r="AY16" s="231">
        <v>705.7</v>
      </c>
      <c r="AZ16" s="232">
        <v>1761.4</v>
      </c>
      <c r="BA16" s="231">
        <v>564.29999999999995</v>
      </c>
      <c r="BB16" s="231">
        <v>534.4</v>
      </c>
      <c r="BC16" s="232">
        <v>1098.7</v>
      </c>
      <c r="BD16" s="231">
        <v>772.5</v>
      </c>
      <c r="BE16" s="231">
        <v>1439.1</v>
      </c>
      <c r="BF16" s="232">
        <v>2211.6</v>
      </c>
      <c r="BG16" s="231">
        <v>2461</v>
      </c>
      <c r="BH16" s="231">
        <v>1875.6</v>
      </c>
      <c r="BI16" s="232">
        <v>4336.7</v>
      </c>
      <c r="BJ16" s="231">
        <v>1172.2</v>
      </c>
      <c r="BK16" s="231">
        <v>1093.8</v>
      </c>
      <c r="BL16" s="232">
        <v>2266</v>
      </c>
      <c r="BM16" s="231">
        <v>1057.5999999999999</v>
      </c>
      <c r="BN16" s="10"/>
    </row>
    <row r="17" spans="1:66" s="154" customFormat="1" ht="15" customHeight="1" thickTop="1" x14ac:dyDescent="0.2">
      <c r="B17" s="146"/>
      <c r="C17" s="146"/>
      <c r="D17" s="142"/>
      <c r="E17" s="146"/>
      <c r="F17" s="146"/>
      <c r="G17" s="142"/>
      <c r="H17" s="146"/>
      <c r="I17" s="146"/>
      <c r="J17" s="142"/>
      <c r="K17" s="146"/>
      <c r="L17" s="146"/>
      <c r="M17" s="142"/>
      <c r="N17" s="146"/>
      <c r="O17" s="146"/>
      <c r="P17" s="142"/>
      <c r="Q17" s="146"/>
      <c r="R17" s="146"/>
      <c r="S17" s="142"/>
      <c r="T17" s="146"/>
      <c r="U17" s="146"/>
      <c r="V17" s="142"/>
      <c r="W17" s="146"/>
      <c r="X17" s="146"/>
      <c r="Y17" s="142"/>
      <c r="Z17" s="146"/>
      <c r="AA17" s="146"/>
      <c r="AB17" s="142"/>
      <c r="AC17" s="146"/>
      <c r="AD17" s="146"/>
      <c r="AE17" s="142"/>
      <c r="AF17" s="146"/>
      <c r="AG17" s="146"/>
      <c r="AH17" s="142"/>
      <c r="AI17" s="146"/>
      <c r="AJ17" s="146"/>
      <c r="AK17" s="142"/>
      <c r="AL17" s="146"/>
      <c r="AM17" s="146"/>
      <c r="AN17" s="142"/>
      <c r="AO17" s="146"/>
      <c r="AP17" s="146"/>
      <c r="AQ17" s="142"/>
      <c r="AR17" s="146"/>
      <c r="AS17" s="146"/>
      <c r="AT17" s="142"/>
      <c r="AU17" s="146"/>
      <c r="AV17" s="146"/>
      <c r="AW17" s="142"/>
      <c r="AX17" s="146"/>
      <c r="AY17" s="146"/>
      <c r="AZ17" s="142"/>
      <c r="BA17" s="146"/>
      <c r="BB17" s="146"/>
      <c r="BC17" s="142"/>
      <c r="BD17" s="146"/>
      <c r="BE17" s="146"/>
      <c r="BF17" s="142"/>
      <c r="BG17" s="146"/>
      <c r="BH17" s="146"/>
      <c r="BI17" s="142"/>
      <c r="BJ17" s="146"/>
      <c r="BK17" s="146"/>
      <c r="BL17" s="142"/>
      <c r="BM17" s="146"/>
      <c r="BN17" s="10"/>
    </row>
    <row r="18" spans="1:66" s="154" customFormat="1" ht="15" customHeight="1" x14ac:dyDescent="0.2">
      <c r="B18" s="164"/>
      <c r="C18" s="164"/>
      <c r="D18" s="165"/>
      <c r="E18" s="164"/>
      <c r="F18" s="164"/>
      <c r="G18" s="165"/>
      <c r="H18" s="164"/>
      <c r="I18" s="164"/>
      <c r="J18" s="165"/>
      <c r="K18" s="164"/>
      <c r="L18" s="164"/>
      <c r="M18" s="165"/>
      <c r="N18" s="164"/>
      <c r="O18" s="164"/>
      <c r="P18" s="165"/>
      <c r="Q18" s="164"/>
      <c r="R18" s="164"/>
      <c r="S18" s="165"/>
      <c r="T18" s="164"/>
      <c r="U18" s="164"/>
      <c r="V18" s="165"/>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0"/>
    </row>
    <row r="19" spans="1:66" s="154" customFormat="1" ht="15" customHeight="1" x14ac:dyDescent="0.2">
      <c r="A19" s="155" t="s">
        <v>96</v>
      </c>
      <c r="B19" s="156"/>
      <c r="C19" s="156"/>
      <c r="D19" s="157"/>
      <c r="E19" s="156"/>
      <c r="F19" s="156"/>
      <c r="G19" s="157"/>
      <c r="H19" s="156"/>
      <c r="I19" s="156"/>
      <c r="J19" s="157"/>
      <c r="K19" s="156"/>
      <c r="L19" s="156"/>
      <c r="M19" s="157"/>
      <c r="N19" s="156"/>
      <c r="O19" s="156"/>
      <c r="P19" s="157"/>
      <c r="Q19" s="156"/>
      <c r="R19" s="156"/>
      <c r="S19" s="157"/>
      <c r="T19" s="156"/>
      <c r="U19" s="156"/>
      <c r="V19" s="157"/>
      <c r="W19" s="156"/>
      <c r="X19" s="156"/>
      <c r="Y19" s="157"/>
      <c r="Z19" s="156"/>
      <c r="AA19" s="156"/>
      <c r="AB19" s="157"/>
      <c r="AC19" s="156"/>
      <c r="AD19" s="156"/>
      <c r="AE19" s="157"/>
      <c r="AF19" s="156"/>
      <c r="AG19" s="156"/>
      <c r="AH19" s="157"/>
      <c r="AI19" s="156"/>
      <c r="AJ19" s="156"/>
      <c r="AK19" s="157"/>
      <c r="AL19" s="156"/>
      <c r="AM19" s="156"/>
      <c r="AN19" s="157"/>
      <c r="AO19" s="156"/>
      <c r="AP19" s="156"/>
      <c r="AQ19" s="157"/>
      <c r="AR19" s="156"/>
      <c r="AS19" s="156"/>
      <c r="AT19" s="157"/>
      <c r="AU19" s="156"/>
      <c r="AV19" s="156"/>
      <c r="AW19" s="157"/>
      <c r="AX19" s="156"/>
      <c r="AY19" s="156"/>
      <c r="AZ19" s="157"/>
      <c r="BA19" s="156"/>
      <c r="BB19" s="156"/>
      <c r="BC19" s="157"/>
      <c r="BD19" s="156"/>
      <c r="BE19" s="156"/>
      <c r="BF19" s="157"/>
      <c r="BG19" s="156"/>
      <c r="BH19" s="156"/>
      <c r="BI19" s="157"/>
      <c r="BJ19" s="156"/>
      <c r="BK19" s="156"/>
      <c r="BL19" s="157"/>
      <c r="BM19" s="156"/>
      <c r="BN19" s="10"/>
    </row>
    <row r="20" spans="1:66" s="154" customFormat="1" ht="15" customHeight="1" x14ac:dyDescent="0.2">
      <c r="A20" s="158"/>
      <c r="B20" s="159" t="s">
        <v>80</v>
      </c>
      <c r="C20" s="159" t="s">
        <v>81</v>
      </c>
      <c r="D20" s="157" t="s">
        <v>82</v>
      </c>
      <c r="E20" s="159" t="s">
        <v>80</v>
      </c>
      <c r="F20" s="159" t="s">
        <v>81</v>
      </c>
      <c r="G20" s="157" t="s">
        <v>82</v>
      </c>
      <c r="H20" s="159" t="s">
        <v>80</v>
      </c>
      <c r="I20" s="159" t="s">
        <v>81</v>
      </c>
      <c r="J20" s="157" t="s">
        <v>82</v>
      </c>
      <c r="K20" s="159" t="s">
        <v>80</v>
      </c>
      <c r="L20" s="159" t="s">
        <v>81</v>
      </c>
      <c r="M20" s="157" t="s">
        <v>82</v>
      </c>
      <c r="N20" s="159" t="s">
        <v>80</v>
      </c>
      <c r="O20" s="159" t="s">
        <v>81</v>
      </c>
      <c r="P20" s="157" t="s">
        <v>82</v>
      </c>
      <c r="Q20" s="159" t="s">
        <v>80</v>
      </c>
      <c r="R20" s="159" t="s">
        <v>81</v>
      </c>
      <c r="S20" s="157" t="s">
        <v>82</v>
      </c>
      <c r="T20" s="159" t="s">
        <v>80</v>
      </c>
      <c r="U20" s="159" t="s">
        <v>90</v>
      </c>
      <c r="V20" s="157" t="s">
        <v>91</v>
      </c>
      <c r="W20" s="159" t="s">
        <v>80</v>
      </c>
      <c r="X20" s="159" t="s">
        <v>81</v>
      </c>
      <c r="Y20" s="157" t="s">
        <v>82</v>
      </c>
      <c r="Z20" s="159" t="s">
        <v>84</v>
      </c>
      <c r="AA20" s="159" t="s">
        <v>81</v>
      </c>
      <c r="AB20" s="157" t="s">
        <v>82</v>
      </c>
      <c r="AC20" s="159" t="s">
        <v>84</v>
      </c>
      <c r="AD20" s="159" t="s">
        <v>90</v>
      </c>
      <c r="AE20" s="157" t="s">
        <v>91</v>
      </c>
      <c r="AF20" s="159" t="s">
        <v>84</v>
      </c>
      <c r="AG20" s="159" t="s">
        <v>90</v>
      </c>
      <c r="AH20" s="157" t="s">
        <v>91</v>
      </c>
      <c r="AI20" s="159" t="s">
        <v>84</v>
      </c>
      <c r="AJ20" s="159" t="s">
        <v>90</v>
      </c>
      <c r="AK20" s="157" t="s">
        <v>91</v>
      </c>
      <c r="AL20" s="159" t="s">
        <v>84</v>
      </c>
      <c r="AM20" s="159" t="s">
        <v>90</v>
      </c>
      <c r="AN20" s="157" t="s">
        <v>91</v>
      </c>
      <c r="AO20" s="159" t="s">
        <v>84</v>
      </c>
      <c r="AP20" s="159" t="s">
        <v>90</v>
      </c>
      <c r="AQ20" s="157" t="s">
        <v>91</v>
      </c>
      <c r="AR20" s="159" t="s">
        <v>84</v>
      </c>
      <c r="AS20" s="159" t="s">
        <v>90</v>
      </c>
      <c r="AT20" s="157" t="s">
        <v>91</v>
      </c>
      <c r="AU20" s="159" t="s">
        <v>84</v>
      </c>
      <c r="AV20" s="159" t="s">
        <v>90</v>
      </c>
      <c r="AW20" s="157" t="s">
        <v>91</v>
      </c>
      <c r="AX20" s="159" t="s">
        <v>84</v>
      </c>
      <c r="AY20" s="159" t="s">
        <v>90</v>
      </c>
      <c r="AZ20" s="157" t="s">
        <v>91</v>
      </c>
      <c r="BA20" s="159" t="s">
        <v>84</v>
      </c>
      <c r="BB20" s="159" t="s">
        <v>90</v>
      </c>
      <c r="BC20" s="157" t="s">
        <v>91</v>
      </c>
      <c r="BD20" s="159" t="s">
        <v>84</v>
      </c>
      <c r="BE20" s="159" t="s">
        <v>90</v>
      </c>
      <c r="BF20" s="157" t="s">
        <v>91</v>
      </c>
      <c r="BG20" s="159" t="s">
        <v>84</v>
      </c>
      <c r="BH20" s="159" t="s">
        <v>90</v>
      </c>
      <c r="BI20" s="157" t="s">
        <v>91</v>
      </c>
      <c r="BJ20" s="159" t="s">
        <v>84</v>
      </c>
      <c r="BK20" s="159" t="s">
        <v>90</v>
      </c>
      <c r="BL20" s="157" t="s">
        <v>91</v>
      </c>
      <c r="BM20" s="159" t="s">
        <v>84</v>
      </c>
      <c r="BN20" s="10"/>
    </row>
    <row r="21" spans="1:66" s="154" customFormat="1" ht="15" customHeight="1" x14ac:dyDescent="0.2">
      <c r="A21" s="160" t="s">
        <v>5</v>
      </c>
      <c r="B21" s="159">
        <v>2003</v>
      </c>
      <c r="C21" s="159">
        <v>2003</v>
      </c>
      <c r="D21" s="157">
        <v>2003</v>
      </c>
      <c r="E21" s="159">
        <v>2004</v>
      </c>
      <c r="F21" s="159">
        <v>2004</v>
      </c>
      <c r="G21" s="157">
        <v>2004</v>
      </c>
      <c r="H21" s="159">
        <v>2005</v>
      </c>
      <c r="I21" s="159">
        <v>2005</v>
      </c>
      <c r="J21" s="157">
        <v>2005</v>
      </c>
      <c r="K21" s="159">
        <v>2006</v>
      </c>
      <c r="L21" s="159">
        <v>2006</v>
      </c>
      <c r="M21" s="157">
        <v>2006</v>
      </c>
      <c r="N21" s="159">
        <v>2007</v>
      </c>
      <c r="O21" s="159">
        <v>2007</v>
      </c>
      <c r="P21" s="157">
        <v>2007</v>
      </c>
      <c r="Q21" s="159">
        <v>2008</v>
      </c>
      <c r="R21" s="159">
        <v>2008</v>
      </c>
      <c r="S21" s="157">
        <v>2008</v>
      </c>
      <c r="T21" s="159">
        <v>2009</v>
      </c>
      <c r="U21" s="159">
        <v>2009</v>
      </c>
      <c r="V21" s="157">
        <v>2009</v>
      </c>
      <c r="W21" s="159">
        <v>2010</v>
      </c>
      <c r="X21" s="159">
        <v>2010</v>
      </c>
      <c r="Y21" s="157">
        <v>2010</v>
      </c>
      <c r="Z21" s="159">
        <v>2011</v>
      </c>
      <c r="AA21" s="159">
        <v>2011</v>
      </c>
      <c r="AB21" s="157">
        <v>2011</v>
      </c>
      <c r="AC21" s="159">
        <v>2012</v>
      </c>
      <c r="AD21" s="159">
        <v>2012</v>
      </c>
      <c r="AE21" s="157">
        <v>2012</v>
      </c>
      <c r="AF21" s="159">
        <v>2013</v>
      </c>
      <c r="AG21" s="159">
        <v>2013</v>
      </c>
      <c r="AH21" s="157">
        <v>2013</v>
      </c>
      <c r="AI21" s="159">
        <v>2014</v>
      </c>
      <c r="AJ21" s="159">
        <v>2014</v>
      </c>
      <c r="AK21" s="157">
        <v>2014</v>
      </c>
      <c r="AL21" s="159">
        <v>2015</v>
      </c>
      <c r="AM21" s="88">
        <v>2015</v>
      </c>
      <c r="AN21" s="89">
        <v>2015</v>
      </c>
      <c r="AO21" s="159">
        <v>2016</v>
      </c>
      <c r="AP21" s="88">
        <v>2016</v>
      </c>
      <c r="AQ21" s="89">
        <v>2016</v>
      </c>
      <c r="AR21" s="159">
        <v>2017</v>
      </c>
      <c r="AS21" s="88">
        <v>2017</v>
      </c>
      <c r="AT21" s="89">
        <v>2017</v>
      </c>
      <c r="AU21" s="159">
        <v>2018</v>
      </c>
      <c r="AV21" s="88">
        <v>2018</v>
      </c>
      <c r="AW21" s="89">
        <v>2018</v>
      </c>
      <c r="AX21" s="88">
        <v>2019</v>
      </c>
      <c r="AY21" s="88">
        <v>2019</v>
      </c>
      <c r="AZ21" s="89">
        <v>2019</v>
      </c>
      <c r="BA21" s="88">
        <v>2020</v>
      </c>
      <c r="BB21" s="88">
        <v>2020</v>
      </c>
      <c r="BC21" s="89">
        <v>2020</v>
      </c>
      <c r="BD21" s="88">
        <v>2021</v>
      </c>
      <c r="BE21" s="88">
        <v>2021</v>
      </c>
      <c r="BF21" s="89">
        <v>2021</v>
      </c>
      <c r="BG21" s="88">
        <v>2022</v>
      </c>
      <c r="BH21" s="88">
        <v>2022</v>
      </c>
      <c r="BI21" s="89">
        <v>2022</v>
      </c>
      <c r="BJ21" s="88">
        <v>2023</v>
      </c>
      <c r="BK21" s="88">
        <v>2023</v>
      </c>
      <c r="BL21" s="89">
        <v>2023</v>
      </c>
      <c r="BM21" s="88">
        <v>2024</v>
      </c>
      <c r="BN21" s="10"/>
    </row>
    <row r="22" spans="1:66" s="154" customFormat="1" ht="15" customHeight="1" x14ac:dyDescent="0.2">
      <c r="A22" s="143" t="s">
        <v>231</v>
      </c>
      <c r="B22" s="161">
        <v>0.17174896714538657</v>
      </c>
      <c r="C22" s="161">
        <v>0.1803248173484108</v>
      </c>
      <c r="D22" s="162">
        <v>0.17615551995409004</v>
      </c>
      <c r="E22" s="161">
        <v>0.18199895838265234</v>
      </c>
      <c r="F22" s="161">
        <v>0.23051387597928558</v>
      </c>
      <c r="G22" s="162">
        <v>0.20707324884476372</v>
      </c>
      <c r="H22" s="161">
        <v>0.26165591573446556</v>
      </c>
      <c r="I22" s="161">
        <v>0.2891364106957981</v>
      </c>
      <c r="J22" s="162">
        <v>0.27631654128178268</v>
      </c>
      <c r="K22" s="161">
        <v>0.212209992873545</v>
      </c>
      <c r="L22" s="161">
        <v>9.989162524758026E-2</v>
      </c>
      <c r="M22" s="162">
        <v>0.15442731362220768</v>
      </c>
      <c r="N22" s="161">
        <v>0.18714665213541312</v>
      </c>
      <c r="O22" s="161">
        <v>0.15166104959075588</v>
      </c>
      <c r="P22" s="162">
        <v>0.16948717509967318</v>
      </c>
      <c r="Q22" s="161">
        <v>0.15045399340697471</v>
      </c>
      <c r="R22" s="161">
        <v>0.1987766025232573</v>
      </c>
      <c r="S22" s="162">
        <v>0.17615183494317027</v>
      </c>
      <c r="T22" s="161">
        <v>0.1795872047662955</v>
      </c>
      <c r="U22" s="161">
        <v>-0.14593490853023294</v>
      </c>
      <c r="V22" s="162">
        <v>6.1755211633028627E-2</v>
      </c>
      <c r="W22" s="161">
        <v>1.2463866050981719E-2</v>
      </c>
      <c r="X22" s="161">
        <v>9.6752411575562691E-2</v>
      </c>
      <c r="Y22" s="162">
        <v>5.7849521962034085E-2</v>
      </c>
      <c r="Z22" s="161">
        <v>5.455627562491734E-3</v>
      </c>
      <c r="AA22" s="161">
        <v>-1.7726897951417516E-2</v>
      </c>
      <c r="AB22" s="162">
        <v>-6.3776749004499983E-3</v>
      </c>
      <c r="AC22" s="161">
        <v>-3.590398013382079E-2</v>
      </c>
      <c r="AD22" s="161">
        <v>-2.7215872331248652E-2</v>
      </c>
      <c r="AE22" s="162">
        <v>-3.2043542421280595E-2</v>
      </c>
      <c r="AF22" s="233">
        <v>3.6951609866315197E-2</v>
      </c>
      <c r="AG22" s="233">
        <v>2.748363496341933E-2</v>
      </c>
      <c r="AH22" s="234">
        <v>3.2270347453593529E-2</v>
      </c>
      <c r="AI22" s="233">
        <v>5.339013778100072E-2</v>
      </c>
      <c r="AJ22" s="233">
        <v>5.1129248175497695E-2</v>
      </c>
      <c r="AK22" s="234">
        <v>5.2232369916631646E-2</v>
      </c>
      <c r="AL22" s="233">
        <v>6.4172427816185443E-2</v>
      </c>
      <c r="AM22" s="233">
        <v>7.7836355064077836E-2</v>
      </c>
      <c r="AN22" s="234">
        <v>7.0824899313453385E-2</v>
      </c>
      <c r="AO22" s="233">
        <v>0.11602449937014032</v>
      </c>
      <c r="AP22" s="233">
        <v>0.13187842457734275</v>
      </c>
      <c r="AQ22" s="234">
        <v>0.1236534907828909</v>
      </c>
      <c r="AR22" s="233">
        <v>0.14038054968287528</v>
      </c>
      <c r="AS22" s="233">
        <v>0.11966949915808436</v>
      </c>
      <c r="AT22" s="234">
        <v>0.12962774716896741</v>
      </c>
      <c r="AU22" s="233">
        <v>0.1366488677553884</v>
      </c>
      <c r="AV22" s="233">
        <v>0.14656680898719116</v>
      </c>
      <c r="AW22" s="234">
        <v>0.14187195751585779</v>
      </c>
      <c r="AX22" s="233">
        <v>0.14777518380431373</v>
      </c>
      <c r="AY22" s="233">
        <v>0.11379334648999154</v>
      </c>
      <c r="AZ22" s="234">
        <v>0.13088042049934298</v>
      </c>
      <c r="BA22" s="233">
        <v>9.8659039411611762E-2</v>
      </c>
      <c r="BB22" s="233">
        <v>0.11632001760757127</v>
      </c>
      <c r="BC22" s="234">
        <v>0.10754692604418523</v>
      </c>
      <c r="BD22" s="233">
        <v>0.14604854900529293</v>
      </c>
      <c r="BE22" s="233">
        <v>0.18066902541009972</v>
      </c>
      <c r="BF22" s="234">
        <v>0.1644524236983842</v>
      </c>
      <c r="BG22" s="233">
        <v>0.21105223315669946</v>
      </c>
      <c r="BH22" s="233">
        <v>0.18113835622860894</v>
      </c>
      <c r="BI22" s="234">
        <v>0.19554729179578789</v>
      </c>
      <c r="BJ22" s="233">
        <v>0.10898109885810696</v>
      </c>
      <c r="BK22" s="233">
        <v>0.11355292279651087</v>
      </c>
      <c r="BL22" s="234">
        <v>0.11119517792741671</v>
      </c>
      <c r="BM22" s="233">
        <v>0.11909673822135489</v>
      </c>
      <c r="BN22" s="10"/>
    </row>
    <row r="23" spans="1:66" s="154" customFormat="1" ht="15" customHeight="1" x14ac:dyDescent="0.2">
      <c r="A23" s="288" t="s">
        <v>256</v>
      </c>
      <c r="B23" s="152">
        <v>0</v>
      </c>
      <c r="C23" s="152">
        <v>0</v>
      </c>
      <c r="D23" s="153">
        <v>0</v>
      </c>
      <c r="E23" s="152">
        <v>0</v>
      </c>
      <c r="F23" s="152">
        <v>0</v>
      </c>
      <c r="G23" s="153">
        <v>0</v>
      </c>
      <c r="H23" s="152">
        <v>0</v>
      </c>
      <c r="I23" s="152">
        <v>0</v>
      </c>
      <c r="J23" s="153">
        <v>0</v>
      </c>
      <c r="K23" s="152">
        <v>0</v>
      </c>
      <c r="L23" s="152">
        <v>0</v>
      </c>
      <c r="M23" s="153">
        <v>0</v>
      </c>
      <c r="N23" s="152">
        <v>0</v>
      </c>
      <c r="O23" s="152">
        <v>0</v>
      </c>
      <c r="P23" s="153">
        <v>0</v>
      </c>
      <c r="Q23" s="152">
        <v>0</v>
      </c>
      <c r="R23" s="152">
        <v>0</v>
      </c>
      <c r="S23" s="153">
        <v>0</v>
      </c>
      <c r="T23" s="152">
        <v>0</v>
      </c>
      <c r="U23" s="152">
        <v>0</v>
      </c>
      <c r="V23" s="153">
        <v>0</v>
      </c>
      <c r="W23" s="152">
        <v>0</v>
      </c>
      <c r="X23" s="152">
        <v>0</v>
      </c>
      <c r="Y23" s="153">
        <v>0</v>
      </c>
      <c r="Z23" s="152">
        <v>0</v>
      </c>
      <c r="AA23" s="152">
        <v>0</v>
      </c>
      <c r="AB23" s="153">
        <v>0</v>
      </c>
      <c r="AC23" s="152">
        <v>0</v>
      </c>
      <c r="AD23" s="152">
        <v>0</v>
      </c>
      <c r="AE23" s="153">
        <v>0</v>
      </c>
      <c r="AF23" s="236">
        <v>0</v>
      </c>
      <c r="AG23" s="236">
        <v>0</v>
      </c>
      <c r="AH23" s="237">
        <v>0</v>
      </c>
      <c r="AI23" s="236">
        <v>0</v>
      </c>
      <c r="AJ23" s="236">
        <v>0</v>
      </c>
      <c r="AK23" s="237">
        <v>0</v>
      </c>
      <c r="AL23" s="236">
        <v>0</v>
      </c>
      <c r="AM23" s="236">
        <v>0</v>
      </c>
      <c r="AN23" s="237">
        <v>0</v>
      </c>
      <c r="AO23" s="233">
        <v>0.27578834847675043</v>
      </c>
      <c r="AP23" s="233">
        <v>0.20069675855801272</v>
      </c>
      <c r="AQ23" s="234">
        <v>0.21727841378496401</v>
      </c>
      <c r="AR23" s="233">
        <v>0.30054162992820255</v>
      </c>
      <c r="AS23" s="233">
        <v>0.2460028669092513</v>
      </c>
      <c r="AT23" s="234">
        <v>0.2714445293668058</v>
      </c>
      <c r="AU23" s="233">
        <v>0.20044155240529862</v>
      </c>
      <c r="AV23" s="233">
        <v>0.29446064139941697</v>
      </c>
      <c r="AW23" s="234">
        <v>0.25240397110036905</v>
      </c>
      <c r="AX23" s="233">
        <v>0.34893280632411067</v>
      </c>
      <c r="AY23" s="233">
        <v>0.24684911775297083</v>
      </c>
      <c r="AZ23" s="234">
        <v>0.30121648356273945</v>
      </c>
      <c r="BA23" s="233">
        <v>0.17136584238502428</v>
      </c>
      <c r="BB23" s="233">
        <v>0.13060405851816895</v>
      </c>
      <c r="BC23" s="234">
        <v>0.15119673088149446</v>
      </c>
      <c r="BD23" s="233">
        <v>0.13042371803028374</v>
      </c>
      <c r="BE23" s="233">
        <v>0.40136951878376681</v>
      </c>
      <c r="BF23" s="234">
        <v>0.31181393783908823</v>
      </c>
      <c r="BG23" s="233">
        <v>0.51914631643751286</v>
      </c>
      <c r="BH23" s="233">
        <v>0.35335276967930029</v>
      </c>
      <c r="BI23" s="234">
        <v>0.4432306151963511</v>
      </c>
      <c r="BJ23" s="233">
        <v>0.15750489715964741</v>
      </c>
      <c r="BK23" s="233">
        <v>0.16684723726977249</v>
      </c>
      <c r="BL23" s="234">
        <v>0.16246120243706172</v>
      </c>
      <c r="BM23" s="233">
        <v>0.15081802445697695</v>
      </c>
      <c r="BN23" s="10"/>
    </row>
    <row r="24" spans="1:66" s="154" customFormat="1" ht="15" customHeight="1" x14ac:dyDescent="0.2">
      <c r="A24" s="288" t="s">
        <v>274</v>
      </c>
      <c r="B24" s="152">
        <v>0</v>
      </c>
      <c r="C24" s="152">
        <v>0</v>
      </c>
      <c r="D24" s="153">
        <v>0</v>
      </c>
      <c r="E24" s="152">
        <v>0</v>
      </c>
      <c r="F24" s="161">
        <v>-6.004447739065974E-2</v>
      </c>
      <c r="G24" s="162">
        <v>-6.004447739065974E-2</v>
      </c>
      <c r="H24" s="161">
        <v>7.7245641138821448E-3</v>
      </c>
      <c r="I24" s="161">
        <v>-3.3962264150943396E-2</v>
      </c>
      <c r="J24" s="162">
        <v>-1.0282131661442005E-2</v>
      </c>
      <c r="K24" s="161">
        <v>9.3348891481913657E-4</v>
      </c>
      <c r="L24" s="161">
        <v>6.6321499013806698E-2</v>
      </c>
      <c r="M24" s="162">
        <v>3.2729888502577631E-2</v>
      </c>
      <c r="N24" s="161">
        <v>6.9730941704035876E-2</v>
      </c>
      <c r="O24" s="161">
        <v>5.8754750073078045E-2</v>
      </c>
      <c r="P24" s="162">
        <v>6.4974619289340105E-2</v>
      </c>
      <c r="Q24" s="161">
        <v>0.11581348200709579</v>
      </c>
      <c r="R24" s="161">
        <v>8.2221701995587024E-2</v>
      </c>
      <c r="S24" s="162">
        <v>9.2123830803513732E-2</v>
      </c>
      <c r="T24" s="161">
        <v>4.0375865969762274E-2</v>
      </c>
      <c r="U24" s="161">
        <v>-1.9032648558090118E-2</v>
      </c>
      <c r="V24" s="162">
        <v>1.7096953108623549E-2</v>
      </c>
      <c r="W24" s="161">
        <v>4.1238366169272046E-2</v>
      </c>
      <c r="X24" s="161">
        <v>-1.5649399684854442E-2</v>
      </c>
      <c r="Y24" s="162">
        <v>1.4596212323904869E-2</v>
      </c>
      <c r="Z24" s="161">
        <v>-6.8842282233845895E-3</v>
      </c>
      <c r="AA24" s="161">
        <v>1.4214743862395159E-2</v>
      </c>
      <c r="AB24" s="162">
        <v>3.4258902867156747E-3</v>
      </c>
      <c r="AC24" s="161">
        <v>2.2206141941005508E-2</v>
      </c>
      <c r="AD24" s="161">
        <v>1.042778735868167E-2</v>
      </c>
      <c r="AE24" s="162">
        <v>1.6731490589729378E-2</v>
      </c>
      <c r="AF24" s="233">
        <v>2.7937792589066091E-2</v>
      </c>
      <c r="AG24" s="233">
        <v>1.6785508063758073E-2</v>
      </c>
      <c r="AH24" s="234">
        <v>2.2436522302335501E-2</v>
      </c>
      <c r="AI24" s="233">
        <v>4.9980477446312982E-2</v>
      </c>
      <c r="AJ24" s="233">
        <v>2.2474399170812866E-2</v>
      </c>
      <c r="AK24" s="234">
        <v>3.7364594967820221E-2</v>
      </c>
      <c r="AL24" s="233">
        <v>4.9211500241580788E-2</v>
      </c>
      <c r="AM24" s="233">
        <v>3.7632135836957521E-2</v>
      </c>
      <c r="AN24" s="234">
        <v>4.3445709268280494E-2</v>
      </c>
      <c r="AO24" s="233">
        <v>5.9029430707625112E-2</v>
      </c>
      <c r="AP24" s="233">
        <v>5.8925252525252519E-2</v>
      </c>
      <c r="AQ24" s="234">
        <v>5.9038977108682195E-2</v>
      </c>
      <c r="AR24" s="233">
        <v>0.11458110716023186</v>
      </c>
      <c r="AS24" s="233">
        <v>7.2826205669042368E-2</v>
      </c>
      <c r="AT24" s="234">
        <v>9.3775374676376061E-2</v>
      </c>
      <c r="AU24" s="233">
        <v>8.738246867058598E-2</v>
      </c>
      <c r="AV24" s="233">
        <v>0.1062695016745541</v>
      </c>
      <c r="AW24" s="234">
        <v>9.7271833268024868E-2</v>
      </c>
      <c r="AX24" s="233">
        <v>7.0626360676693242E-2</v>
      </c>
      <c r="AY24" s="233">
        <v>5.8725764592132711E-2</v>
      </c>
      <c r="AZ24" s="234">
        <v>6.4729156900992457E-2</v>
      </c>
      <c r="BA24" s="233">
        <v>5.3897149962267986E-2</v>
      </c>
      <c r="BB24" s="233">
        <v>8.0324086137633491E-2</v>
      </c>
      <c r="BC24" s="234">
        <v>6.6282446202467538E-2</v>
      </c>
      <c r="BD24" s="233">
        <v>0.13190506620936235</v>
      </c>
      <c r="BE24" s="233">
        <v>0.13394878185360162</v>
      </c>
      <c r="BF24" s="234">
        <v>0.1329398516057409</v>
      </c>
      <c r="BG24" s="233">
        <v>0.13784467637734371</v>
      </c>
      <c r="BH24" s="233">
        <v>0.1265272151442316</v>
      </c>
      <c r="BI24" s="234">
        <v>0.13210458921733248</v>
      </c>
      <c r="BJ24" s="233">
        <v>0.16566475039124909</v>
      </c>
      <c r="BK24" s="233">
        <v>0.16600052953297495</v>
      </c>
      <c r="BL24" s="234">
        <v>0.16582953357216371</v>
      </c>
      <c r="BM24" s="233">
        <v>0.14163745335293454</v>
      </c>
      <c r="BN24" s="10"/>
    </row>
    <row r="25" spans="1:66" s="154" customFormat="1" ht="15" customHeight="1" x14ac:dyDescent="0.2">
      <c r="A25" s="288" t="s">
        <v>275</v>
      </c>
      <c r="B25" s="161">
        <v>0.22106881968473663</v>
      </c>
      <c r="C25" s="161">
        <v>0.16697588126159554</v>
      </c>
      <c r="D25" s="162">
        <v>0.19354229607250756</v>
      </c>
      <c r="E25" s="161">
        <v>0.18168389955686853</v>
      </c>
      <c r="F25" s="161">
        <v>0.16520117239541698</v>
      </c>
      <c r="G25" s="162">
        <v>0.17210958056028478</v>
      </c>
      <c r="H25" s="161">
        <v>0.11866105431950291</v>
      </c>
      <c r="I25" s="161">
        <v>0.11957868649318464</v>
      </c>
      <c r="J25" s="162">
        <v>0.11911300986674804</v>
      </c>
      <c r="K25" s="161">
        <v>6.4853101196953214E-2</v>
      </c>
      <c r="L25" s="161">
        <v>8.3780508914661586E-2</v>
      </c>
      <c r="M25" s="162">
        <v>7.5291622481442208E-2</v>
      </c>
      <c r="N25" s="161">
        <v>9.0719499478623566E-2</v>
      </c>
      <c r="O25" s="161">
        <v>5.2706350333854242E-2</v>
      </c>
      <c r="P25" s="162">
        <v>7.1262361838278068E-2</v>
      </c>
      <c r="Q25" s="161">
        <v>7.1227364185110664E-2</v>
      </c>
      <c r="R25" s="161">
        <v>8.8549247937894218E-2</v>
      </c>
      <c r="S25" s="162">
        <v>8.0323587489649018E-2</v>
      </c>
      <c r="T25" s="161">
        <v>1.1618635379883812E-2</v>
      </c>
      <c r="U25" s="161">
        <v>2.7522935779816512E-2</v>
      </c>
      <c r="V25" s="162">
        <v>1.8408089188488463E-2</v>
      </c>
      <c r="W25" s="161">
        <v>0.11229521234292984</v>
      </c>
      <c r="X25" s="161">
        <v>0.12001666898180301</v>
      </c>
      <c r="Y25" s="162">
        <v>0.11633424779417215</v>
      </c>
      <c r="Z25" s="161">
        <v>9.003650128430446E-2</v>
      </c>
      <c r="AA25" s="161">
        <v>0.11176549324053006</v>
      </c>
      <c r="AB25" s="162">
        <v>0.10088781275221953</v>
      </c>
      <c r="AC25" s="161">
        <v>8.5396664982314296E-2</v>
      </c>
      <c r="AD25" s="161">
        <v>9.6821778194984581E-2</v>
      </c>
      <c r="AE25" s="162">
        <v>9.093865868730891E-2</v>
      </c>
      <c r="AF25" s="233">
        <v>8.6798546628986686E-2</v>
      </c>
      <c r="AG25" s="233">
        <v>0.10776218001651525</v>
      </c>
      <c r="AH25" s="234">
        <v>9.7298768456147516E-2</v>
      </c>
      <c r="AI25" s="233">
        <v>9.0300596324692728E-2</v>
      </c>
      <c r="AJ25" s="233">
        <v>9.0920865172905069E-2</v>
      </c>
      <c r="AK25" s="234">
        <v>9.0601079181829594E-2</v>
      </c>
      <c r="AL25" s="233">
        <v>8.813041263372387E-2</v>
      </c>
      <c r="AM25" s="233">
        <v>0.12051948051948051</v>
      </c>
      <c r="AN25" s="234">
        <v>0.10423096707818931</v>
      </c>
      <c r="AO25" s="233">
        <v>0.1245</v>
      </c>
      <c r="AP25" s="233">
        <v>0.12450738916256157</v>
      </c>
      <c r="AQ25" s="234">
        <v>0.12450372208436722</v>
      </c>
      <c r="AR25" s="233">
        <v>0.1277533039647577</v>
      </c>
      <c r="AS25" s="233">
        <v>0.10325655281969816</v>
      </c>
      <c r="AT25" s="234">
        <v>0.11504268472181335</v>
      </c>
      <c r="AU25" s="233">
        <v>0.11516546131930747</v>
      </c>
      <c r="AV25" s="233">
        <v>7.0397489539748961E-2</v>
      </c>
      <c r="AW25" s="234">
        <v>9.2261586214278074E-2</v>
      </c>
      <c r="AX25" s="233">
        <v>7.5284648606203375E-2</v>
      </c>
      <c r="AY25" s="233">
        <v>7.6803964075565195E-2</v>
      </c>
      <c r="AZ25" s="234">
        <v>7.6028982590318997E-2</v>
      </c>
      <c r="BA25" s="233">
        <v>0.10804597701149427</v>
      </c>
      <c r="BB25" s="233">
        <v>9.3986274281726193E-2</v>
      </c>
      <c r="BC25" s="234">
        <v>0.10163882760794202</v>
      </c>
      <c r="BD25" s="233">
        <v>0.14247260142280335</v>
      </c>
      <c r="BE25" s="233">
        <v>0.10763669227293268</v>
      </c>
      <c r="BF25" s="234">
        <v>0.12451670005124144</v>
      </c>
      <c r="BG25" s="233">
        <v>0.10205875888343469</v>
      </c>
      <c r="BH25" s="233">
        <v>7.1362504446816091E-2</v>
      </c>
      <c r="BI25" s="234">
        <v>8.6518678938819718E-2</v>
      </c>
      <c r="BJ25" s="233">
        <v>7.1074841319662421E-2</v>
      </c>
      <c r="BK25" s="233">
        <v>0.10092739577241207</v>
      </c>
      <c r="BL25" s="234">
        <v>8.465749258724245E-2</v>
      </c>
      <c r="BM25" s="233">
        <v>0.12293594628923969</v>
      </c>
      <c r="BN25" s="10"/>
    </row>
    <row r="26" spans="1:66" s="154" customFormat="1" ht="15" customHeight="1" x14ac:dyDescent="0.2">
      <c r="A26" s="288" t="s">
        <v>7</v>
      </c>
      <c r="B26" s="285">
        <v>0.14462517680339462</v>
      </c>
      <c r="C26" s="285">
        <v>0.16226680746216121</v>
      </c>
      <c r="D26" s="286">
        <v>0.15346621979185043</v>
      </c>
      <c r="E26" s="285">
        <v>0.14620298083747338</v>
      </c>
      <c r="F26" s="285">
        <v>0.1905717151454363</v>
      </c>
      <c r="G26" s="286">
        <v>0.16887588225167843</v>
      </c>
      <c r="H26" s="285">
        <v>0.27265764615777383</v>
      </c>
      <c r="I26" s="285">
        <v>0.3083663086489542</v>
      </c>
      <c r="J26" s="286">
        <v>0.28960429242119384</v>
      </c>
      <c r="K26" s="285">
        <v>0.22330638416504042</v>
      </c>
      <c r="L26" s="285">
        <v>0.14758778190122751</v>
      </c>
      <c r="M26" s="286">
        <v>0.18589562764456982</v>
      </c>
      <c r="N26" s="285">
        <v>0.15456545654565457</v>
      </c>
      <c r="O26" s="285">
        <v>0.17105263157894737</v>
      </c>
      <c r="P26" s="286">
        <v>0.16282262493135641</v>
      </c>
      <c r="Q26" s="285">
        <v>0.14922310172969802</v>
      </c>
      <c r="R26" s="285">
        <v>0.16653635652853793</v>
      </c>
      <c r="S26" s="286">
        <v>0.15838852097130243</v>
      </c>
      <c r="T26" s="285">
        <v>0.25141930251419303</v>
      </c>
      <c r="U26" s="285">
        <v>7.4769230769230768E-2</v>
      </c>
      <c r="V26" s="286">
        <v>0.16894517196718953</v>
      </c>
      <c r="W26" s="285">
        <v>0.13673983447283197</v>
      </c>
      <c r="X26" s="285">
        <v>0.20282186948853617</v>
      </c>
      <c r="Y26" s="286">
        <v>0.17311114706358194</v>
      </c>
      <c r="Z26" s="285">
        <v>0.20224038752649107</v>
      </c>
      <c r="AA26" s="285">
        <v>0.16091281451141018</v>
      </c>
      <c r="AB26" s="286">
        <v>0.18119607259744122</v>
      </c>
      <c r="AC26" s="285">
        <v>0.15851894706392824</v>
      </c>
      <c r="AD26" s="285">
        <v>0.14264777723497801</v>
      </c>
      <c r="AE26" s="286">
        <v>0.14993377483443709</v>
      </c>
      <c r="AF26" s="283">
        <v>6.9927877077453751E-2</v>
      </c>
      <c r="AG26" s="283">
        <v>0.16155758077879037</v>
      </c>
      <c r="AH26" s="284">
        <v>0.11864904552129221</v>
      </c>
      <c r="AI26" s="283">
        <v>9.1913903432228036E-2</v>
      </c>
      <c r="AJ26" s="283">
        <v>0.12319391634980989</v>
      </c>
      <c r="AK26" s="284">
        <v>0.10862792902614114</v>
      </c>
      <c r="AL26" s="283">
        <v>7.8530576330840304E-2</v>
      </c>
      <c r="AM26" s="283">
        <v>2.9193899782135078E-2</v>
      </c>
      <c r="AN26" s="284">
        <v>5.3743432574430823E-2</v>
      </c>
      <c r="AO26" s="283">
        <v>-9.6870342771982112E-3</v>
      </c>
      <c r="AP26" s="283">
        <v>3.9210383991346673E-2</v>
      </c>
      <c r="AQ26" s="284">
        <v>1.3723459347488347E-2</v>
      </c>
      <c r="AR26" s="283">
        <v>9.7157772621809746E-2</v>
      </c>
      <c r="AS26" s="283">
        <v>0.17333002234914327</v>
      </c>
      <c r="AT26" s="284">
        <v>0.13806020066889632</v>
      </c>
      <c r="AU26" s="283">
        <v>0.16339193381592554</v>
      </c>
      <c r="AV26" s="283">
        <v>0.20792300805729633</v>
      </c>
      <c r="AW26" s="284">
        <v>0.18726007677543186</v>
      </c>
      <c r="AX26" s="283">
        <v>0.20841423948220064</v>
      </c>
      <c r="AY26" s="283">
        <v>7.6307112576542616E-2</v>
      </c>
      <c r="AZ26" s="284">
        <v>0.14525391284765229</v>
      </c>
      <c r="BA26" s="283">
        <v>9.3980490126100408E-2</v>
      </c>
      <c r="BB26" s="283">
        <v>3.4130610051061536E-2</v>
      </c>
      <c r="BC26" s="284">
        <v>6.5875820292781426E-2</v>
      </c>
      <c r="BD26" s="283">
        <v>0.15405777166437415</v>
      </c>
      <c r="BE26" s="283">
        <v>0.18423924907225497</v>
      </c>
      <c r="BF26" s="284">
        <v>0.16951805881695181</v>
      </c>
      <c r="BG26" s="283">
        <v>0.19247104247104246</v>
      </c>
      <c r="BH26" s="283">
        <v>0.25856389986824768</v>
      </c>
      <c r="BI26" s="284">
        <v>0.22804834696054035</v>
      </c>
      <c r="BJ26" s="283">
        <v>0.21789040502490795</v>
      </c>
      <c r="BK26" s="283">
        <v>0.11936127744510977</v>
      </c>
      <c r="BL26" s="284">
        <v>0.1666320382297943</v>
      </c>
      <c r="BM26" s="283">
        <v>9.2681946119823083E-2</v>
      </c>
      <c r="BN26" s="10"/>
    </row>
    <row r="27" spans="1:66" s="154" customFormat="1" ht="15" customHeight="1" x14ac:dyDescent="0.2">
      <c r="A27" s="207" t="s">
        <v>9</v>
      </c>
      <c r="B27" s="163">
        <v>0.19139083514536523</v>
      </c>
      <c r="C27" s="163">
        <v>0.16544426617770647</v>
      </c>
      <c r="D27" s="162">
        <v>0.17807574688308633</v>
      </c>
      <c r="E27" s="163">
        <v>0.17857142857142858</v>
      </c>
      <c r="F27" s="163">
        <v>0.22517134793710525</v>
      </c>
      <c r="G27" s="162">
        <v>0.20380612764718728</v>
      </c>
      <c r="H27" s="163">
        <v>0.24704971948152446</v>
      </c>
      <c r="I27" s="163">
        <v>0.266040852715211</v>
      </c>
      <c r="J27" s="162">
        <v>0.25680839612486545</v>
      </c>
      <c r="K27" s="163">
        <v>0.18131658016935262</v>
      </c>
      <c r="L27" s="163">
        <v>0.11915570862032977</v>
      </c>
      <c r="M27" s="162">
        <v>0.14952161091020696</v>
      </c>
      <c r="N27" s="163">
        <v>0.18608555820937878</v>
      </c>
      <c r="O27" s="163">
        <v>0.1438314157446704</v>
      </c>
      <c r="P27" s="162">
        <v>0.16534617700180615</v>
      </c>
      <c r="Q27" s="163">
        <v>0.14209390293419955</v>
      </c>
      <c r="R27" s="163">
        <v>0.16954238559639909</v>
      </c>
      <c r="S27" s="162">
        <v>0.1570441720179023</v>
      </c>
      <c r="T27" s="163">
        <v>0.15646600899268506</v>
      </c>
      <c r="U27" s="163">
        <v>-0.10534069061946018</v>
      </c>
      <c r="V27" s="162">
        <v>5.1247315712364773E-2</v>
      </c>
      <c r="W27" s="163">
        <v>3.7855761260016572E-2</v>
      </c>
      <c r="X27" s="163">
        <v>0.10213338195742354</v>
      </c>
      <c r="Y27" s="162">
        <v>7.1555752064338035E-2</v>
      </c>
      <c r="Z27" s="163">
        <v>2.9616374007381725E-2</v>
      </c>
      <c r="AA27" s="163">
        <v>2.7655319729127849E-2</v>
      </c>
      <c r="AB27" s="162">
        <v>2.8643250067634594E-2</v>
      </c>
      <c r="AC27" s="163">
        <v>5.1926567561978729E-3</v>
      </c>
      <c r="AD27" s="163">
        <v>1.9948338917163241E-2</v>
      </c>
      <c r="AE27" s="162">
        <v>1.2175639039504259E-2</v>
      </c>
      <c r="AF27" s="235">
        <v>5.0763105507631051E-2</v>
      </c>
      <c r="AG27" s="235">
        <v>5.9190566145743889E-2</v>
      </c>
      <c r="AH27" s="234">
        <v>5.490394622113464E-2</v>
      </c>
      <c r="AI27" s="235">
        <v>7.1376185237571374E-2</v>
      </c>
      <c r="AJ27" s="235">
        <v>6.8691213432487755E-2</v>
      </c>
      <c r="AK27" s="234">
        <v>7.0027354435326303E-2</v>
      </c>
      <c r="AL27" s="235">
        <v>7.9484223158191966E-2</v>
      </c>
      <c r="AM27" s="235">
        <v>7.8760740651095243E-2</v>
      </c>
      <c r="AN27" s="234">
        <v>7.9115660868112739E-2</v>
      </c>
      <c r="AO27" s="235">
        <v>9.8682243635443742E-2</v>
      </c>
      <c r="AP27" s="235">
        <v>0.11502650976335188</v>
      </c>
      <c r="AQ27" s="234">
        <v>0.10711941344666837</v>
      </c>
      <c r="AR27" s="235">
        <v>0.15124421410768685</v>
      </c>
      <c r="AS27" s="235">
        <v>0.1311349972672618</v>
      </c>
      <c r="AT27" s="234">
        <v>0.14077614658017526</v>
      </c>
      <c r="AU27" s="235">
        <v>0.1302426231913294</v>
      </c>
      <c r="AV27" s="235">
        <v>0.15435443372538654</v>
      </c>
      <c r="AW27" s="234">
        <v>0.14292791031156302</v>
      </c>
      <c r="AX27" s="235">
        <v>0.16494281607399539</v>
      </c>
      <c r="AY27" s="235">
        <v>0.11502852485737572</v>
      </c>
      <c r="AZ27" s="234">
        <v>0.14051406417026982</v>
      </c>
      <c r="BA27" s="235">
        <v>9.6280498208496837E-2</v>
      </c>
      <c r="BB27" s="235">
        <v>9.8532340143078392E-2</v>
      </c>
      <c r="BC27" s="234">
        <v>9.7361914805001462E-2</v>
      </c>
      <c r="BD27" s="235">
        <v>0.13279128132842852</v>
      </c>
      <c r="BE27" s="235">
        <v>0.20396564431090194</v>
      </c>
      <c r="BF27" s="234">
        <v>0.17180144488464227</v>
      </c>
      <c r="BG27" s="235">
        <v>0.26129148705752447</v>
      </c>
      <c r="BH27" s="235">
        <v>0.19594036960814015</v>
      </c>
      <c r="BI27" s="234">
        <v>0.22835673928039216</v>
      </c>
      <c r="BJ27" s="235">
        <v>0.12572127244256634</v>
      </c>
      <c r="BK27" s="235">
        <v>0.123586238065646</v>
      </c>
      <c r="BL27" s="234">
        <v>0.12468155582333296</v>
      </c>
      <c r="BM27" s="235">
        <v>0.12385815337049702</v>
      </c>
      <c r="BN27" s="10"/>
    </row>
    <row r="28" spans="1:66" s="154" customFormat="1" ht="15" customHeight="1" x14ac:dyDescent="0.2">
      <c r="A28" s="143"/>
      <c r="B28" s="161"/>
      <c r="C28" s="161"/>
      <c r="D28" s="162"/>
      <c r="E28" s="161"/>
      <c r="F28" s="161"/>
      <c r="G28" s="162"/>
      <c r="H28" s="161"/>
      <c r="I28" s="161"/>
      <c r="J28" s="162"/>
      <c r="K28" s="161"/>
      <c r="L28" s="161"/>
      <c r="M28" s="162"/>
      <c r="N28" s="161"/>
      <c r="O28" s="161"/>
      <c r="P28" s="162"/>
      <c r="Q28" s="161"/>
      <c r="R28" s="161"/>
      <c r="S28" s="162"/>
      <c r="T28" s="161"/>
      <c r="U28" s="161"/>
      <c r="V28" s="162"/>
      <c r="W28" s="161"/>
      <c r="X28" s="161"/>
      <c r="Y28" s="162"/>
      <c r="Z28" s="161"/>
      <c r="AA28" s="161"/>
      <c r="AB28" s="162"/>
      <c r="AC28" s="161"/>
      <c r="AD28" s="161"/>
      <c r="AE28" s="162"/>
      <c r="AF28" s="161"/>
      <c r="AG28" s="161"/>
      <c r="AH28" s="162"/>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0"/>
    </row>
    <row r="29" spans="1:66" s="154" customFormat="1" ht="9" customHeight="1" x14ac:dyDescent="0.2">
      <c r="A29" s="143"/>
      <c r="B29" s="163"/>
      <c r="C29" s="163"/>
      <c r="D29" s="162"/>
      <c r="E29" s="163"/>
      <c r="F29" s="163"/>
      <c r="G29" s="162"/>
      <c r="H29" s="163"/>
      <c r="I29" s="163"/>
      <c r="J29" s="162"/>
      <c r="K29" s="163"/>
      <c r="L29" s="163"/>
      <c r="M29" s="162"/>
      <c r="N29" s="163"/>
      <c r="O29" s="163"/>
      <c r="P29" s="162"/>
      <c r="Q29" s="163"/>
      <c r="R29" s="163"/>
      <c r="S29" s="162"/>
      <c r="T29" s="163"/>
      <c r="U29" s="163"/>
      <c r="V29" s="162"/>
      <c r="W29" s="163"/>
      <c r="X29" s="163"/>
      <c r="Y29" s="162"/>
      <c r="Z29" s="163"/>
      <c r="AA29" s="163"/>
      <c r="AB29" s="162"/>
      <c r="AC29" s="163"/>
      <c r="AD29" s="163"/>
      <c r="AE29" s="162"/>
      <c r="AF29" s="163"/>
      <c r="AG29" s="163"/>
      <c r="AH29" s="162"/>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0"/>
    </row>
    <row r="30" spans="1:66" s="154" customFormat="1" ht="9" customHeight="1" x14ac:dyDescent="0.2">
      <c r="A30" s="143"/>
      <c r="B30" s="161"/>
      <c r="C30" s="161"/>
      <c r="D30" s="162"/>
      <c r="E30" s="161"/>
      <c r="F30" s="161"/>
      <c r="G30" s="162"/>
      <c r="H30" s="161"/>
      <c r="I30" s="161"/>
      <c r="J30" s="162"/>
      <c r="K30" s="161"/>
      <c r="L30" s="161"/>
      <c r="M30" s="162"/>
      <c r="N30" s="161"/>
      <c r="O30" s="161"/>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0"/>
    </row>
    <row r="31" spans="1:66" s="154" customFormat="1" ht="9" customHeight="1" x14ac:dyDescent="0.2">
      <c r="A31" s="143"/>
      <c r="B31" s="161"/>
      <c r="C31" s="161"/>
      <c r="D31" s="162"/>
      <c r="E31" s="161"/>
      <c r="F31" s="161"/>
      <c r="G31" s="162"/>
      <c r="H31" s="161"/>
      <c r="I31" s="161"/>
      <c r="J31" s="162"/>
      <c r="K31" s="161"/>
      <c r="L31" s="161"/>
      <c r="M31" s="162"/>
      <c r="N31" s="161"/>
      <c r="O31" s="161"/>
      <c r="P31" s="162"/>
      <c r="Q31" s="161"/>
      <c r="R31" s="161"/>
      <c r="S31" s="162"/>
      <c r="T31" s="161"/>
      <c r="BN31" s="10"/>
    </row>
    <row r="32" spans="1:66" s="154" customFormat="1" ht="9" customHeight="1" x14ac:dyDescent="0.2">
      <c r="A32" s="143"/>
      <c r="B32" s="161"/>
      <c r="C32" s="161"/>
      <c r="D32" s="162"/>
      <c r="E32" s="161"/>
      <c r="F32" s="161"/>
      <c r="G32" s="162"/>
      <c r="H32" s="161"/>
      <c r="I32" s="161"/>
      <c r="J32" s="162"/>
      <c r="K32" s="161"/>
      <c r="L32" s="161"/>
      <c r="M32" s="162"/>
      <c r="N32" s="161"/>
      <c r="O32" s="161"/>
      <c r="P32" s="162"/>
      <c r="Q32" s="161"/>
      <c r="R32" s="161"/>
      <c r="S32" s="162"/>
      <c r="T32" s="161"/>
      <c r="BN32" s="10"/>
    </row>
    <row r="33" spans="1:66" s="154" customFormat="1" ht="9" customHeight="1" x14ac:dyDescent="0.2">
      <c r="A33" s="143"/>
      <c r="B33" s="161"/>
      <c r="C33" s="161"/>
      <c r="D33" s="162"/>
      <c r="E33" s="161"/>
      <c r="F33" s="161"/>
      <c r="G33" s="162"/>
      <c r="H33" s="161"/>
      <c r="I33" s="161"/>
      <c r="J33" s="162"/>
      <c r="K33" s="161"/>
      <c r="L33" s="161"/>
      <c r="M33" s="162"/>
      <c r="N33" s="161"/>
      <c r="O33" s="161"/>
      <c r="P33" s="162"/>
      <c r="Q33" s="161"/>
      <c r="R33" s="161"/>
      <c r="S33" s="162"/>
      <c r="T33" s="161"/>
      <c r="BN33" s="10"/>
    </row>
    <row r="34" spans="1:66" s="154" customFormat="1" ht="9" customHeight="1" x14ac:dyDescent="0.2">
      <c r="A34" s="143"/>
      <c r="B34" s="161"/>
      <c r="C34" s="161"/>
      <c r="D34" s="162"/>
      <c r="E34" s="161"/>
      <c r="F34" s="161"/>
      <c r="G34" s="162"/>
      <c r="H34" s="161"/>
      <c r="I34" s="161"/>
      <c r="J34" s="162"/>
      <c r="K34" s="161"/>
      <c r="L34" s="161"/>
      <c r="M34" s="162"/>
      <c r="N34" s="161"/>
      <c r="O34" s="161"/>
      <c r="P34" s="162"/>
      <c r="Q34" s="161"/>
      <c r="R34" s="161"/>
      <c r="S34" s="162"/>
      <c r="T34" s="161"/>
      <c r="BN34" s="10"/>
    </row>
    <row r="35" spans="1:66" s="154" customFormat="1" ht="15" customHeight="1" x14ac:dyDescent="0.2">
      <c r="A35" s="208"/>
      <c r="B35" s="163"/>
      <c r="C35" s="163"/>
      <c r="D35" s="162"/>
      <c r="E35" s="163"/>
      <c r="F35" s="163"/>
      <c r="G35" s="162"/>
      <c r="H35" s="163"/>
      <c r="I35" s="163"/>
      <c r="J35" s="162"/>
      <c r="K35" s="163"/>
      <c r="L35" s="163"/>
      <c r="M35" s="162"/>
      <c r="N35" s="163"/>
      <c r="O35" s="163"/>
      <c r="P35" s="162"/>
      <c r="Q35" s="163"/>
      <c r="R35" s="163"/>
      <c r="S35" s="162"/>
      <c r="T35" s="163"/>
      <c r="BN35" s="10"/>
    </row>
    <row r="36" spans="1:66" s="154" customFormat="1" ht="15" customHeight="1" x14ac:dyDescent="0.2">
      <c r="A36" s="155" t="s">
        <v>89</v>
      </c>
      <c r="B36" s="156"/>
      <c r="C36" s="156"/>
      <c r="D36" s="157"/>
      <c r="E36" s="156"/>
      <c r="F36" s="156"/>
      <c r="G36" s="157"/>
      <c r="H36" s="156"/>
      <c r="I36" s="156"/>
      <c r="J36" s="157"/>
      <c r="K36" s="156"/>
      <c r="L36" s="156"/>
      <c r="M36" s="157"/>
      <c r="N36" s="156"/>
      <c r="O36" s="156"/>
      <c r="P36" s="157"/>
      <c r="Q36" s="156"/>
      <c r="R36" s="156"/>
      <c r="S36" s="157"/>
      <c r="T36" s="156"/>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0"/>
    </row>
    <row r="37" spans="1:66" s="154" customFormat="1" ht="15" customHeight="1" x14ac:dyDescent="0.2">
      <c r="A37" s="158"/>
      <c r="B37" s="166" t="s">
        <v>80</v>
      </c>
      <c r="C37" s="166" t="s">
        <v>81</v>
      </c>
      <c r="D37" s="167" t="s">
        <v>82</v>
      </c>
      <c r="E37" s="166" t="s">
        <v>80</v>
      </c>
      <c r="F37" s="166" t="s">
        <v>81</v>
      </c>
      <c r="G37" s="167" t="s">
        <v>82</v>
      </c>
      <c r="H37" s="166" t="s">
        <v>80</v>
      </c>
      <c r="I37" s="166" t="s">
        <v>81</v>
      </c>
      <c r="J37" s="167" t="s">
        <v>82</v>
      </c>
      <c r="K37" s="166" t="s">
        <v>80</v>
      </c>
      <c r="L37" s="166" t="s">
        <v>81</v>
      </c>
      <c r="M37" s="167" t="s">
        <v>82</v>
      </c>
      <c r="N37" s="166" t="s">
        <v>80</v>
      </c>
      <c r="O37" s="166" t="s">
        <v>81</v>
      </c>
      <c r="P37" s="167" t="s">
        <v>82</v>
      </c>
      <c r="Q37" s="166" t="s">
        <v>80</v>
      </c>
      <c r="R37" s="166" t="s">
        <v>81</v>
      </c>
      <c r="S37" s="167" t="s">
        <v>82</v>
      </c>
      <c r="T37" s="166" t="s">
        <v>80</v>
      </c>
      <c r="U37" s="166" t="s">
        <v>81</v>
      </c>
      <c r="V37" s="167" t="s">
        <v>82</v>
      </c>
      <c r="W37" s="166" t="s">
        <v>80</v>
      </c>
      <c r="X37" s="166" t="s">
        <v>81</v>
      </c>
      <c r="Y37" s="167" t="s">
        <v>82</v>
      </c>
      <c r="Z37" s="166" t="s">
        <v>84</v>
      </c>
      <c r="AA37" s="166" t="s">
        <v>81</v>
      </c>
      <c r="AB37" s="167" t="s">
        <v>82</v>
      </c>
      <c r="AC37" s="166" t="s">
        <v>84</v>
      </c>
      <c r="AD37" s="166" t="s">
        <v>90</v>
      </c>
      <c r="AE37" s="167" t="s">
        <v>91</v>
      </c>
      <c r="AF37" s="166" t="s">
        <v>84</v>
      </c>
      <c r="AG37" s="166" t="s">
        <v>90</v>
      </c>
      <c r="AH37" s="167" t="s">
        <v>91</v>
      </c>
      <c r="AI37" s="166" t="s">
        <v>84</v>
      </c>
      <c r="AJ37" s="166" t="s">
        <v>90</v>
      </c>
      <c r="AK37" s="167" t="s">
        <v>91</v>
      </c>
      <c r="AL37" s="166" t="s">
        <v>84</v>
      </c>
      <c r="AM37" s="166" t="s">
        <v>90</v>
      </c>
      <c r="AN37" s="167" t="s">
        <v>91</v>
      </c>
      <c r="AO37" s="166" t="s">
        <v>84</v>
      </c>
      <c r="AP37" s="166" t="s">
        <v>90</v>
      </c>
      <c r="AQ37" s="167" t="s">
        <v>91</v>
      </c>
      <c r="AR37" s="166" t="s">
        <v>84</v>
      </c>
      <c r="AS37" s="166" t="s">
        <v>90</v>
      </c>
      <c r="AT37" s="167" t="s">
        <v>91</v>
      </c>
      <c r="AU37" s="166" t="s">
        <v>84</v>
      </c>
      <c r="AV37" s="166" t="s">
        <v>90</v>
      </c>
      <c r="AW37" s="167" t="s">
        <v>91</v>
      </c>
      <c r="AX37" s="166" t="s">
        <v>84</v>
      </c>
      <c r="AY37" s="166" t="s">
        <v>90</v>
      </c>
      <c r="AZ37" s="167" t="s">
        <v>91</v>
      </c>
      <c r="BA37" s="166" t="s">
        <v>84</v>
      </c>
      <c r="BB37" s="166" t="s">
        <v>90</v>
      </c>
      <c r="BC37" s="167" t="s">
        <v>91</v>
      </c>
      <c r="BD37" s="166" t="s">
        <v>84</v>
      </c>
      <c r="BE37" s="166" t="s">
        <v>90</v>
      </c>
      <c r="BF37" s="167" t="s">
        <v>91</v>
      </c>
      <c r="BG37" s="166" t="s">
        <v>84</v>
      </c>
      <c r="BH37" s="166" t="s">
        <v>90</v>
      </c>
      <c r="BI37" s="167" t="s">
        <v>91</v>
      </c>
      <c r="BJ37" s="166" t="s">
        <v>84</v>
      </c>
      <c r="BK37" s="166" t="s">
        <v>90</v>
      </c>
      <c r="BL37" s="167" t="s">
        <v>91</v>
      </c>
      <c r="BM37" s="166" t="s">
        <v>84</v>
      </c>
      <c r="BN37" s="10"/>
    </row>
    <row r="38" spans="1:66" s="154" customFormat="1" ht="15" customHeight="1" x14ac:dyDescent="0.2">
      <c r="A38" s="160" t="s">
        <v>5</v>
      </c>
      <c r="B38" s="159">
        <v>2003</v>
      </c>
      <c r="C38" s="159">
        <v>2003</v>
      </c>
      <c r="D38" s="157">
        <v>2003</v>
      </c>
      <c r="E38" s="159">
        <v>2004</v>
      </c>
      <c r="F38" s="159">
        <v>2004</v>
      </c>
      <c r="G38" s="157">
        <v>2004</v>
      </c>
      <c r="H38" s="159">
        <v>2005</v>
      </c>
      <c r="I38" s="159">
        <v>2005</v>
      </c>
      <c r="J38" s="157">
        <v>2005</v>
      </c>
      <c r="K38" s="159">
        <v>2006</v>
      </c>
      <c r="L38" s="159">
        <v>2006</v>
      </c>
      <c r="M38" s="157">
        <v>2006</v>
      </c>
      <c r="N38" s="159">
        <v>2007</v>
      </c>
      <c r="O38" s="159">
        <v>2007</v>
      </c>
      <c r="P38" s="157">
        <v>2007</v>
      </c>
      <c r="Q38" s="159">
        <v>2008</v>
      </c>
      <c r="R38" s="159">
        <v>2008</v>
      </c>
      <c r="S38" s="157">
        <v>2008</v>
      </c>
      <c r="T38" s="159">
        <v>2009</v>
      </c>
      <c r="U38" s="159">
        <v>2009</v>
      </c>
      <c r="V38" s="157">
        <v>2009</v>
      </c>
      <c r="W38" s="159">
        <v>2010</v>
      </c>
      <c r="X38" s="159">
        <v>2010</v>
      </c>
      <c r="Y38" s="157">
        <v>2010</v>
      </c>
      <c r="Z38" s="159">
        <v>2011</v>
      </c>
      <c r="AA38" s="159">
        <v>2011</v>
      </c>
      <c r="AB38" s="157">
        <v>2011</v>
      </c>
      <c r="AC38" s="159">
        <v>2012</v>
      </c>
      <c r="AD38" s="159">
        <v>2012</v>
      </c>
      <c r="AE38" s="157">
        <v>2012</v>
      </c>
      <c r="AF38" s="159">
        <v>2013</v>
      </c>
      <c r="AG38" s="159">
        <v>2013</v>
      </c>
      <c r="AH38" s="157">
        <v>2013</v>
      </c>
      <c r="AI38" s="159">
        <v>2014</v>
      </c>
      <c r="AJ38" s="159">
        <v>2014</v>
      </c>
      <c r="AK38" s="157">
        <v>2014</v>
      </c>
      <c r="AL38" s="159">
        <v>2015</v>
      </c>
      <c r="AM38" s="88">
        <v>2015</v>
      </c>
      <c r="AN38" s="89">
        <v>2015</v>
      </c>
      <c r="AO38" s="159">
        <v>2016</v>
      </c>
      <c r="AP38" s="88">
        <v>2016</v>
      </c>
      <c r="AQ38" s="89">
        <v>2016</v>
      </c>
      <c r="AR38" s="159">
        <v>2017</v>
      </c>
      <c r="AS38" s="88">
        <v>2017</v>
      </c>
      <c r="AT38" s="89">
        <v>2017</v>
      </c>
      <c r="AU38" s="159">
        <v>2018</v>
      </c>
      <c r="AV38" s="88">
        <v>2018</v>
      </c>
      <c r="AW38" s="89">
        <v>2018</v>
      </c>
      <c r="AX38" s="88">
        <v>2019</v>
      </c>
      <c r="AY38" s="88">
        <v>2019</v>
      </c>
      <c r="AZ38" s="89">
        <v>2019</v>
      </c>
      <c r="BA38" s="88">
        <v>2020</v>
      </c>
      <c r="BB38" s="88">
        <v>2020</v>
      </c>
      <c r="BC38" s="89">
        <v>2020</v>
      </c>
      <c r="BD38" s="88">
        <v>2021</v>
      </c>
      <c r="BE38" s="88">
        <v>2021</v>
      </c>
      <c r="BF38" s="89">
        <v>2021</v>
      </c>
      <c r="BG38" s="88">
        <v>2022</v>
      </c>
      <c r="BH38" s="88">
        <v>2022</v>
      </c>
      <c r="BI38" s="89">
        <v>2022</v>
      </c>
      <c r="BJ38" s="88">
        <v>2023</v>
      </c>
      <c r="BK38" s="88">
        <v>2023</v>
      </c>
      <c r="BL38" s="89">
        <v>2023</v>
      </c>
      <c r="BM38" s="88">
        <v>2024</v>
      </c>
      <c r="BN38" s="10"/>
    </row>
    <row r="39" spans="1:66" s="154" customFormat="1" ht="15" customHeight="1" x14ac:dyDescent="0.2">
      <c r="A39" s="143" t="s">
        <v>231</v>
      </c>
      <c r="B39" s="141">
        <v>258.39999999999998</v>
      </c>
      <c r="C39" s="141">
        <v>292.3</v>
      </c>
      <c r="D39" s="142">
        <v>550.79999999999995</v>
      </c>
      <c r="E39" s="141">
        <v>284.5</v>
      </c>
      <c r="F39" s="141">
        <v>421.1</v>
      </c>
      <c r="G39" s="142">
        <v>705.6</v>
      </c>
      <c r="H39" s="141">
        <v>543.1</v>
      </c>
      <c r="I39" s="141">
        <v>706.5</v>
      </c>
      <c r="J39" s="142">
        <v>1249.7</v>
      </c>
      <c r="K39" s="141">
        <v>431.8</v>
      </c>
      <c r="L39" s="141">
        <v>162.5</v>
      </c>
      <c r="M39" s="142">
        <v>594.29999999999995</v>
      </c>
      <c r="N39" s="141">
        <v>440.7</v>
      </c>
      <c r="O39" s="141">
        <v>332</v>
      </c>
      <c r="P39" s="142">
        <v>772.7</v>
      </c>
      <c r="Q39" s="141">
        <v>398.4</v>
      </c>
      <c r="R39" s="141">
        <v>662.8</v>
      </c>
      <c r="S39" s="142">
        <v>1061.2</v>
      </c>
      <c r="T39" s="141">
        <v>638.5</v>
      </c>
      <c r="U39" s="141">
        <v>-453.4</v>
      </c>
      <c r="V39" s="142">
        <v>185.1</v>
      </c>
      <c r="W39" s="141">
        <v>-81.2</v>
      </c>
      <c r="X39" s="141">
        <v>189.9</v>
      </c>
      <c r="Y39" s="142">
        <v>108.7</v>
      </c>
      <c r="Z39" s="141">
        <v>-97.5</v>
      </c>
      <c r="AA39" s="141">
        <v>-172.6</v>
      </c>
      <c r="AB39" s="142">
        <v>-270.10000000000002</v>
      </c>
      <c r="AC39" s="141">
        <v>-202.4</v>
      </c>
      <c r="AD39" s="141">
        <v>-162.5</v>
      </c>
      <c r="AE39" s="142">
        <v>-364.9</v>
      </c>
      <c r="AF39" s="224">
        <v>-15.9</v>
      </c>
      <c r="AG39" s="224">
        <v>-38.9</v>
      </c>
      <c r="AH39" s="225">
        <v>-54.8</v>
      </c>
      <c r="AI39" s="224">
        <v>21.3</v>
      </c>
      <c r="AJ39" s="224">
        <v>26.3</v>
      </c>
      <c r="AK39" s="225">
        <v>47.5</v>
      </c>
      <c r="AL39" s="224">
        <v>66.099999999999994</v>
      </c>
      <c r="AM39" s="224">
        <v>84.3</v>
      </c>
      <c r="AN39" s="225">
        <v>150.30000000000001</v>
      </c>
      <c r="AO39" s="224">
        <v>173.6</v>
      </c>
      <c r="AP39" s="224">
        <v>187.8</v>
      </c>
      <c r="AQ39" s="225">
        <v>361.4</v>
      </c>
      <c r="AR39" s="224">
        <v>242.5</v>
      </c>
      <c r="AS39" s="224">
        <v>216.9</v>
      </c>
      <c r="AT39" s="225">
        <v>459.4</v>
      </c>
      <c r="AU39" s="224">
        <v>261.7</v>
      </c>
      <c r="AV39" s="224">
        <v>325.7</v>
      </c>
      <c r="AW39" s="225">
        <v>587.4</v>
      </c>
      <c r="AX39" s="224">
        <v>319</v>
      </c>
      <c r="AY39" s="224">
        <v>216.4</v>
      </c>
      <c r="AZ39" s="225">
        <v>535.4</v>
      </c>
      <c r="BA39" s="224">
        <v>127.9</v>
      </c>
      <c r="BB39" s="224">
        <v>177.3</v>
      </c>
      <c r="BC39" s="225">
        <v>305.10000000000002</v>
      </c>
      <c r="BD39" s="224">
        <v>259.10000000000002</v>
      </c>
      <c r="BE39" s="224">
        <v>415.2</v>
      </c>
      <c r="BF39" s="225">
        <v>674.3</v>
      </c>
      <c r="BG39" s="224">
        <v>687.8</v>
      </c>
      <c r="BH39" s="224">
        <v>610.20000000000005</v>
      </c>
      <c r="BI39" s="225">
        <v>1298</v>
      </c>
      <c r="BJ39" s="224">
        <v>273.8</v>
      </c>
      <c r="BK39" s="224">
        <v>263.3</v>
      </c>
      <c r="BL39" s="225">
        <v>537.1</v>
      </c>
      <c r="BM39" s="224">
        <v>257.7</v>
      </c>
      <c r="BN39" s="10"/>
    </row>
    <row r="40" spans="1:66" s="154" customFormat="1" ht="15" customHeight="1" x14ac:dyDescent="0.2">
      <c r="A40" s="288" t="s">
        <v>256</v>
      </c>
      <c r="B40" s="141">
        <v>64.400000000000006</v>
      </c>
      <c r="C40" s="141">
        <v>9.8000000000000007</v>
      </c>
      <c r="D40" s="142">
        <v>74.099999999999994</v>
      </c>
      <c r="E40" s="141">
        <v>2.9</v>
      </c>
      <c r="F40" s="141">
        <v>66.599999999999994</v>
      </c>
      <c r="G40" s="142">
        <v>69.599999999999994</v>
      </c>
      <c r="H40" s="141">
        <v>103.2</v>
      </c>
      <c r="I40" s="141">
        <v>89.6</v>
      </c>
      <c r="J40" s="142">
        <v>192.8</v>
      </c>
      <c r="K40" s="141">
        <v>61.4</v>
      </c>
      <c r="L40" s="141">
        <v>105.7</v>
      </c>
      <c r="M40" s="142">
        <v>167.1</v>
      </c>
      <c r="N40" s="141">
        <v>100.6</v>
      </c>
      <c r="O40" s="141">
        <v>54</v>
      </c>
      <c r="P40" s="142">
        <v>154.6</v>
      </c>
      <c r="Q40" s="141">
        <v>36.200000000000003</v>
      </c>
      <c r="R40" s="141">
        <v>68.900000000000006</v>
      </c>
      <c r="S40" s="142">
        <v>105.2</v>
      </c>
      <c r="T40" s="141">
        <v>14.6</v>
      </c>
      <c r="U40" s="141">
        <v>-72.7</v>
      </c>
      <c r="V40" s="142">
        <v>-58</v>
      </c>
      <c r="W40" s="141">
        <v>14.3</v>
      </c>
      <c r="X40" s="141">
        <v>46.4</v>
      </c>
      <c r="Y40" s="142">
        <v>60.7</v>
      </c>
      <c r="Z40" s="141">
        <v>8.5</v>
      </c>
      <c r="AA40" s="141">
        <v>63.8</v>
      </c>
      <c r="AB40" s="142">
        <v>72.3</v>
      </c>
      <c r="AC40" s="141">
        <v>20.100000000000001</v>
      </c>
      <c r="AD40" s="141">
        <v>42.1</v>
      </c>
      <c r="AE40" s="142">
        <v>62.2</v>
      </c>
      <c r="AF40" s="224">
        <v>33.1</v>
      </c>
      <c r="AG40" s="224">
        <v>33.6</v>
      </c>
      <c r="AH40" s="225">
        <v>66.7</v>
      </c>
      <c r="AI40" s="224">
        <v>48.7</v>
      </c>
      <c r="AJ40" s="224">
        <v>55.9</v>
      </c>
      <c r="AK40" s="225">
        <v>104.6</v>
      </c>
      <c r="AL40" s="224">
        <v>67.099999999999994</v>
      </c>
      <c r="AM40" s="224">
        <v>40.1</v>
      </c>
      <c r="AN40" s="225">
        <v>107.3</v>
      </c>
      <c r="AO40" s="224">
        <v>42.4</v>
      </c>
      <c r="AP40" s="224">
        <v>104.2</v>
      </c>
      <c r="AQ40" s="225">
        <v>146.5</v>
      </c>
      <c r="AR40" s="224">
        <v>211.3</v>
      </c>
      <c r="AS40" s="224">
        <v>195.4</v>
      </c>
      <c r="AT40" s="225">
        <v>406.6</v>
      </c>
      <c r="AU40" s="224">
        <v>145.19999999999999</v>
      </c>
      <c r="AV40" s="224">
        <v>285.39999999999998</v>
      </c>
      <c r="AW40" s="225">
        <v>430.6</v>
      </c>
      <c r="AX40" s="224">
        <v>411.6</v>
      </c>
      <c r="AY40" s="224">
        <v>243.2</v>
      </c>
      <c r="AZ40" s="225">
        <v>654.70000000000005</v>
      </c>
      <c r="BA40" s="224">
        <v>114.5</v>
      </c>
      <c r="BB40" s="224">
        <v>75.099999999999994</v>
      </c>
      <c r="BC40" s="225">
        <v>189.6</v>
      </c>
      <c r="BD40" s="224">
        <v>69.599999999999994</v>
      </c>
      <c r="BE40" s="224">
        <v>607.6</v>
      </c>
      <c r="BF40" s="225">
        <v>677.2</v>
      </c>
      <c r="BG40" s="224">
        <v>1228.5</v>
      </c>
      <c r="BH40" s="224">
        <v>671.6</v>
      </c>
      <c r="BI40" s="225">
        <v>1900.1</v>
      </c>
      <c r="BJ40" s="224">
        <v>201.5</v>
      </c>
      <c r="BK40" s="224">
        <v>241.5</v>
      </c>
      <c r="BL40" s="225">
        <v>443</v>
      </c>
      <c r="BM40" s="224">
        <v>201.2</v>
      </c>
      <c r="BN40" s="10"/>
    </row>
    <row r="41" spans="1:66" s="154" customFormat="1" ht="15" customHeight="1" x14ac:dyDescent="0.2">
      <c r="A41" s="288" t="s">
        <v>274</v>
      </c>
      <c r="B41" s="141">
        <v>0</v>
      </c>
      <c r="C41" s="141">
        <v>0</v>
      </c>
      <c r="D41" s="142">
        <v>0</v>
      </c>
      <c r="E41" s="141">
        <v>0</v>
      </c>
      <c r="F41" s="141">
        <v>-10.6</v>
      </c>
      <c r="G41" s="142">
        <v>-10.6</v>
      </c>
      <c r="H41" s="141">
        <v>-4</v>
      </c>
      <c r="I41" s="141">
        <v>-18.899999999999999</v>
      </c>
      <c r="J41" s="142">
        <v>-22.9</v>
      </c>
      <c r="K41" s="141">
        <v>-6.7</v>
      </c>
      <c r="L41" s="141">
        <v>19.899999999999999</v>
      </c>
      <c r="M41" s="142">
        <v>13.2</v>
      </c>
      <c r="N41" s="141">
        <v>23.4</v>
      </c>
      <c r="O41" s="141">
        <v>13.8</v>
      </c>
      <c r="P41" s="142">
        <v>37.200000000000003</v>
      </c>
      <c r="Q41" s="141">
        <v>38.299999999999997</v>
      </c>
      <c r="R41" s="141">
        <v>55.72</v>
      </c>
      <c r="S41" s="142">
        <v>93.92</v>
      </c>
      <c r="T41" s="141">
        <v>25.497999999999998</v>
      </c>
      <c r="U41" s="141">
        <v>-37.905000000000001</v>
      </c>
      <c r="V41" s="142">
        <v>-12.407000000000004</v>
      </c>
      <c r="W41" s="141">
        <v>7.87</v>
      </c>
      <c r="X41" s="141">
        <v>-26.549000000000003</v>
      </c>
      <c r="Y41" s="142">
        <v>-18.678999999999998</v>
      </c>
      <c r="Z41" s="141">
        <v>-20.733999999999998</v>
      </c>
      <c r="AA41" s="141">
        <v>-6.7450000000000001</v>
      </c>
      <c r="AB41" s="142">
        <v>-27.478999999999999</v>
      </c>
      <c r="AC41" s="141">
        <v>4.5000000000000068E-2</v>
      </c>
      <c r="AD41" s="141">
        <v>-8.6050000000000004</v>
      </c>
      <c r="AE41" s="142">
        <v>-8.56</v>
      </c>
      <c r="AF41" s="224">
        <v>3.3049999999999997</v>
      </c>
      <c r="AG41" s="224">
        <v>-4.6999999999999993</v>
      </c>
      <c r="AH41" s="225">
        <v>-1.4950000000000001</v>
      </c>
      <c r="AI41" s="224">
        <v>20.481999999999999</v>
      </c>
      <c r="AJ41" s="224">
        <v>-1.0009999999999999</v>
      </c>
      <c r="AK41" s="225">
        <v>19.481000000000002</v>
      </c>
      <c r="AL41" s="224">
        <v>23.818999999999996</v>
      </c>
      <c r="AM41" s="224">
        <v>12.499999999999998</v>
      </c>
      <c r="AN41" s="225">
        <v>36.319000000000003</v>
      </c>
      <c r="AO41" s="224">
        <v>34.099999999999994</v>
      </c>
      <c r="AP41" s="224">
        <v>28.998000000000001</v>
      </c>
      <c r="AQ41" s="225">
        <v>63.097999999999999</v>
      </c>
      <c r="AR41" s="224">
        <v>88.293000000000006</v>
      </c>
      <c r="AS41" s="224">
        <v>48.247999999999998</v>
      </c>
      <c r="AT41" s="225">
        <v>136.54100000000003</v>
      </c>
      <c r="AU41" s="224">
        <v>58.727000000000004</v>
      </c>
      <c r="AV41" s="224">
        <v>85.093000000000018</v>
      </c>
      <c r="AW41" s="225">
        <v>143.81999999999996</v>
      </c>
      <c r="AX41" s="224">
        <v>52.220999999999997</v>
      </c>
      <c r="AY41" s="224">
        <v>38.601000000000006</v>
      </c>
      <c r="AZ41" s="225">
        <v>90.721999999999994</v>
      </c>
      <c r="BA41" s="224">
        <v>30.137</v>
      </c>
      <c r="BB41" s="224">
        <v>47.341000000000001</v>
      </c>
      <c r="BC41" s="225">
        <v>77.403000000000006</v>
      </c>
      <c r="BD41" s="224">
        <v>110.05199999999999</v>
      </c>
      <c r="BE41" s="224">
        <v>115.068</v>
      </c>
      <c r="BF41" s="225">
        <v>225.12</v>
      </c>
      <c r="BG41" s="224">
        <v>181.542</v>
      </c>
      <c r="BH41" s="224">
        <v>169.745</v>
      </c>
      <c r="BI41" s="225">
        <v>351.28699999999998</v>
      </c>
      <c r="BJ41" s="224">
        <v>277.34600000000006</v>
      </c>
      <c r="BK41" s="224">
        <v>249.506</v>
      </c>
      <c r="BL41" s="225">
        <v>526.95200000000011</v>
      </c>
      <c r="BM41" s="224">
        <v>210.7</v>
      </c>
      <c r="BN41" s="10"/>
    </row>
    <row r="42" spans="1:66" s="154" customFormat="1" ht="15" customHeight="1" x14ac:dyDescent="0.2">
      <c r="A42" s="288" t="s">
        <v>275</v>
      </c>
      <c r="B42" s="141">
        <v>45.1</v>
      </c>
      <c r="C42" s="141">
        <v>33.6</v>
      </c>
      <c r="D42" s="142">
        <v>78.7</v>
      </c>
      <c r="E42" s="141">
        <v>38.799999999999997</v>
      </c>
      <c r="F42" s="141">
        <v>51</v>
      </c>
      <c r="G42" s="142">
        <v>89.8</v>
      </c>
      <c r="H42" s="141">
        <v>46.9</v>
      </c>
      <c r="I42" s="141">
        <v>45.8</v>
      </c>
      <c r="J42" s="142">
        <v>92.7</v>
      </c>
      <c r="K42" s="141">
        <v>15</v>
      </c>
      <c r="L42" s="141">
        <v>27</v>
      </c>
      <c r="M42" s="142">
        <v>42</v>
      </c>
      <c r="N42" s="141">
        <v>35.700000000000003</v>
      </c>
      <c r="O42" s="141">
        <v>7.7</v>
      </c>
      <c r="P42" s="142">
        <v>43.5</v>
      </c>
      <c r="Q42" s="141">
        <v>25.7</v>
      </c>
      <c r="R42" s="141">
        <v>51.599999999999994</v>
      </c>
      <c r="S42" s="142">
        <v>77.3</v>
      </c>
      <c r="T42" s="141">
        <v>-15.700000000000001</v>
      </c>
      <c r="U42" s="141">
        <v>-5.3999999999999986</v>
      </c>
      <c r="V42" s="142">
        <v>-21.099999999999994</v>
      </c>
      <c r="W42" s="141">
        <v>49.900000000000006</v>
      </c>
      <c r="X42" s="141">
        <v>65.599999999999994</v>
      </c>
      <c r="Y42" s="142">
        <v>115.60000000000001</v>
      </c>
      <c r="Z42" s="141">
        <v>46.1</v>
      </c>
      <c r="AA42" s="141">
        <v>61.7</v>
      </c>
      <c r="AB42" s="142">
        <v>107.8</v>
      </c>
      <c r="AC42" s="141">
        <v>44.7</v>
      </c>
      <c r="AD42" s="141">
        <v>49.599999999999994</v>
      </c>
      <c r="AE42" s="142">
        <v>94.300000000000011</v>
      </c>
      <c r="AF42" s="224">
        <v>41.800000000000004</v>
      </c>
      <c r="AG42" s="224">
        <v>54.5</v>
      </c>
      <c r="AH42" s="225">
        <v>96.3</v>
      </c>
      <c r="AI42" s="224">
        <v>48.2</v>
      </c>
      <c r="AJ42" s="224">
        <v>43.5</v>
      </c>
      <c r="AK42" s="225">
        <v>91.800000000000011</v>
      </c>
      <c r="AL42" s="224">
        <v>42</v>
      </c>
      <c r="AM42" s="224">
        <v>61.1</v>
      </c>
      <c r="AN42" s="225">
        <v>103.1</v>
      </c>
      <c r="AO42" s="224">
        <v>66</v>
      </c>
      <c r="AP42" s="224">
        <v>67.300000000000011</v>
      </c>
      <c r="AQ42" s="225">
        <v>133.29999999999998</v>
      </c>
      <c r="AR42" s="224">
        <v>71</v>
      </c>
      <c r="AS42" s="224">
        <v>58.8</v>
      </c>
      <c r="AT42" s="225">
        <v>129.89999999999998</v>
      </c>
      <c r="AU42" s="224">
        <v>76.099999999999994</v>
      </c>
      <c r="AV42" s="224">
        <v>39.1</v>
      </c>
      <c r="AW42" s="225">
        <v>115.2</v>
      </c>
      <c r="AX42" s="224">
        <v>48.9</v>
      </c>
      <c r="AY42" s="224">
        <v>48.1</v>
      </c>
      <c r="AZ42" s="225">
        <v>96.999999999999986</v>
      </c>
      <c r="BA42" s="224">
        <v>74.600000000000009</v>
      </c>
      <c r="BB42" s="224">
        <v>40.499999999999993</v>
      </c>
      <c r="BC42" s="225">
        <v>115.10000000000001</v>
      </c>
      <c r="BD42" s="224">
        <v>111.00000000000001</v>
      </c>
      <c r="BE42" s="224">
        <v>83.999999999999986</v>
      </c>
      <c r="BF42" s="225">
        <v>195</v>
      </c>
      <c r="BG42" s="224">
        <v>102.40000000000003</v>
      </c>
      <c r="BH42" s="224">
        <v>63.100000000000009</v>
      </c>
      <c r="BI42" s="225">
        <v>165.49999999999997</v>
      </c>
      <c r="BJ42" s="224">
        <v>62</v>
      </c>
      <c r="BK42" s="224">
        <v>79.699999999999989</v>
      </c>
      <c r="BL42" s="225">
        <v>141.69999999999999</v>
      </c>
      <c r="BM42" s="224">
        <v>95.7</v>
      </c>
      <c r="BN42" s="10"/>
    </row>
    <row r="43" spans="1:66" s="154" customFormat="1" ht="15" customHeight="1" x14ac:dyDescent="0.2">
      <c r="A43" s="288" t="s">
        <v>7</v>
      </c>
      <c r="B43" s="141">
        <v>23</v>
      </c>
      <c r="C43" s="141">
        <v>26.4</v>
      </c>
      <c r="D43" s="142">
        <v>49.4</v>
      </c>
      <c r="E43" s="141">
        <v>22.9</v>
      </c>
      <c r="F43" s="141">
        <v>39.200000000000003</v>
      </c>
      <c r="G43" s="142">
        <v>62.1</v>
      </c>
      <c r="H43" s="141">
        <v>93.3</v>
      </c>
      <c r="I43" s="141">
        <v>95</v>
      </c>
      <c r="J43" s="142">
        <v>188.3</v>
      </c>
      <c r="K43" s="141">
        <v>65.8</v>
      </c>
      <c r="L43" s="141">
        <v>38.9</v>
      </c>
      <c r="M43" s="142">
        <v>104.7</v>
      </c>
      <c r="N43" s="141">
        <v>42.6</v>
      </c>
      <c r="O43" s="141">
        <v>47.5</v>
      </c>
      <c r="P43" s="142">
        <v>90.1</v>
      </c>
      <c r="Q43" s="141">
        <v>35.799999999999997</v>
      </c>
      <c r="R43" s="141">
        <v>48.9</v>
      </c>
      <c r="S43" s="142">
        <v>84.7</v>
      </c>
      <c r="T43" s="141">
        <v>77.7</v>
      </c>
      <c r="U43" s="141">
        <v>9.4</v>
      </c>
      <c r="V43" s="142">
        <v>87.1</v>
      </c>
      <c r="W43" s="141">
        <v>21.3</v>
      </c>
      <c r="X43" s="141">
        <v>51.6</v>
      </c>
      <c r="Y43" s="142">
        <v>72.900000000000006</v>
      </c>
      <c r="Z43" s="141">
        <v>48.6</v>
      </c>
      <c r="AA43" s="141">
        <v>33.9</v>
      </c>
      <c r="AB43" s="142">
        <v>82.5</v>
      </c>
      <c r="AC43" s="141">
        <v>33.799999999999997</v>
      </c>
      <c r="AD43" s="141">
        <v>34.799999999999997</v>
      </c>
      <c r="AE43" s="142">
        <v>68.599999999999994</v>
      </c>
      <c r="AF43" s="224">
        <v>-2.2999999999999998</v>
      </c>
      <c r="AG43" s="224">
        <v>36.1</v>
      </c>
      <c r="AH43" s="225">
        <v>33.799999999999997</v>
      </c>
      <c r="AI43" s="224">
        <v>8.6999999999999993</v>
      </c>
      <c r="AJ43" s="224">
        <v>23</v>
      </c>
      <c r="AK43" s="225">
        <v>31.7</v>
      </c>
      <c r="AL43" s="224">
        <v>9.1</v>
      </c>
      <c r="AM43" s="224">
        <v>-15.6</v>
      </c>
      <c r="AN43" s="225">
        <v>-6.5</v>
      </c>
      <c r="AO43" s="224">
        <v>-32.9</v>
      </c>
      <c r="AP43" s="224">
        <v>-7.3</v>
      </c>
      <c r="AQ43" s="225">
        <v>-40.299999999999997</v>
      </c>
      <c r="AR43" s="224">
        <v>13.6</v>
      </c>
      <c r="AS43" s="224">
        <v>47.5</v>
      </c>
      <c r="AT43" s="225">
        <v>61.1</v>
      </c>
      <c r="AU43" s="224">
        <v>41</v>
      </c>
      <c r="AV43" s="224">
        <v>70.7</v>
      </c>
      <c r="AW43" s="225">
        <v>111.7</v>
      </c>
      <c r="AX43" s="224">
        <v>71.900000000000006</v>
      </c>
      <c r="AY43" s="224">
        <v>8.6639999999999997</v>
      </c>
      <c r="AZ43" s="225">
        <v>80.599999999999994</v>
      </c>
      <c r="BA43" s="224">
        <v>12.9</v>
      </c>
      <c r="BB43" s="224">
        <v>-18.7</v>
      </c>
      <c r="BC43" s="225">
        <v>-5.8</v>
      </c>
      <c r="BD43" s="224">
        <v>57.4</v>
      </c>
      <c r="BE43" s="224">
        <v>72.7</v>
      </c>
      <c r="BF43" s="225">
        <v>130.1</v>
      </c>
      <c r="BG43" s="224">
        <v>86.2</v>
      </c>
      <c r="BH43" s="224">
        <v>142.4</v>
      </c>
      <c r="BI43" s="225">
        <v>228.6</v>
      </c>
      <c r="BJ43" s="224">
        <v>85.7</v>
      </c>
      <c r="BK43" s="224">
        <v>42.9</v>
      </c>
      <c r="BL43" s="225">
        <v>128.6</v>
      </c>
      <c r="BM43" s="224">
        <v>25.5</v>
      </c>
      <c r="BN43" s="10"/>
    </row>
    <row r="44" spans="1:66" s="154" customFormat="1" ht="15" customHeight="1" x14ac:dyDescent="0.2">
      <c r="A44" s="143" t="s">
        <v>8</v>
      </c>
      <c r="B44" s="141">
        <v>-38.700000000000003</v>
      </c>
      <c r="C44" s="141">
        <v>-55.7</v>
      </c>
      <c r="D44" s="142">
        <v>-94.4</v>
      </c>
      <c r="E44" s="141">
        <v>-28.2</v>
      </c>
      <c r="F44" s="141">
        <v>-28.1</v>
      </c>
      <c r="G44" s="142">
        <v>-56.3</v>
      </c>
      <c r="H44" s="141">
        <v>-17.399999999999999</v>
      </c>
      <c r="I44" s="141">
        <v>-36.1</v>
      </c>
      <c r="J44" s="142">
        <v>-53.5</v>
      </c>
      <c r="K44" s="141">
        <v>-44.5</v>
      </c>
      <c r="L44" s="141">
        <v>-39.9</v>
      </c>
      <c r="M44" s="142">
        <v>-84.4</v>
      </c>
      <c r="N44" s="141">
        <v>-13</v>
      </c>
      <c r="O44" s="141">
        <v>-29</v>
      </c>
      <c r="P44" s="142">
        <v>-42</v>
      </c>
      <c r="Q44" s="141">
        <v>-34.299999999999997</v>
      </c>
      <c r="R44" s="141">
        <v>-29.3</v>
      </c>
      <c r="S44" s="142">
        <v>-63.6</v>
      </c>
      <c r="T44" s="141">
        <v>-82.9</v>
      </c>
      <c r="U44" s="141">
        <v>-38.9</v>
      </c>
      <c r="V44" s="142">
        <v>-121.8</v>
      </c>
      <c r="W44" s="141">
        <v>-30.6</v>
      </c>
      <c r="X44" s="141">
        <v>-36.9</v>
      </c>
      <c r="Y44" s="142">
        <v>-67.599999999999994</v>
      </c>
      <c r="Z44" s="141">
        <v>-33.9</v>
      </c>
      <c r="AA44" s="141">
        <v>-33.799999999999997</v>
      </c>
      <c r="AB44" s="142">
        <v>-67.7</v>
      </c>
      <c r="AC44" s="141">
        <v>-32.1</v>
      </c>
      <c r="AD44" s="141">
        <v>-37.200000000000003</v>
      </c>
      <c r="AE44" s="142">
        <v>-69.400000000000006</v>
      </c>
      <c r="AF44" s="224">
        <v>-30</v>
      </c>
      <c r="AG44" s="224">
        <v>-32.4</v>
      </c>
      <c r="AH44" s="225">
        <v>-62.5</v>
      </c>
      <c r="AI44" s="224">
        <v>-33.9</v>
      </c>
      <c r="AJ44" s="224">
        <v>-46.3</v>
      </c>
      <c r="AK44" s="225">
        <v>-80.2</v>
      </c>
      <c r="AL44" s="224">
        <v>-32.200000000000003</v>
      </c>
      <c r="AM44" s="224">
        <v>-32.5</v>
      </c>
      <c r="AN44" s="225">
        <v>-64.7</v>
      </c>
      <c r="AO44" s="224">
        <v>-38.6</v>
      </c>
      <c r="AP44" s="224">
        <v>-42.4</v>
      </c>
      <c r="AQ44" s="225">
        <v>-81</v>
      </c>
      <c r="AR44" s="224">
        <v>-50.3</v>
      </c>
      <c r="AS44" s="224">
        <v>-38.700000000000003</v>
      </c>
      <c r="AT44" s="225">
        <v>-89</v>
      </c>
      <c r="AU44" s="224">
        <v>-53.9</v>
      </c>
      <c r="AV44" s="224">
        <v>-54.6</v>
      </c>
      <c r="AW44" s="225">
        <v>-108.5</v>
      </c>
      <c r="AX44" s="224">
        <v>-53.2</v>
      </c>
      <c r="AY44" s="224">
        <v>-60.6</v>
      </c>
      <c r="AZ44" s="225">
        <v>-113.8</v>
      </c>
      <c r="BA44" s="224">
        <v>-65.7</v>
      </c>
      <c r="BB44" s="224">
        <v>-58.2</v>
      </c>
      <c r="BC44" s="225">
        <v>-123.9</v>
      </c>
      <c r="BD44" s="224">
        <v>-70.8</v>
      </c>
      <c r="BE44" s="224">
        <v>-65.900000000000006</v>
      </c>
      <c r="BF44" s="225">
        <v>-136.69999999999999</v>
      </c>
      <c r="BG44" s="224">
        <v>-80</v>
      </c>
      <c r="BH44" s="224">
        <v>-80</v>
      </c>
      <c r="BI44" s="225">
        <v>-160</v>
      </c>
      <c r="BJ44" s="224">
        <v>-82.8</v>
      </c>
      <c r="BK44" s="224">
        <v>-103.2</v>
      </c>
      <c r="BL44" s="225">
        <v>-185.9</v>
      </c>
      <c r="BM44" s="224">
        <v>-87.6</v>
      </c>
      <c r="BN44" s="10"/>
    </row>
    <row r="45" spans="1:66" s="154" customFormat="1" ht="15" customHeight="1" x14ac:dyDescent="0.2">
      <c r="A45" s="143" t="s">
        <v>6</v>
      </c>
      <c r="B45" s="144">
        <v>1.9000000000000412</v>
      </c>
      <c r="C45" s="144">
        <v>9.9999999999994316E-2</v>
      </c>
      <c r="D45" s="145">
        <v>2.0000000000000853</v>
      </c>
      <c r="E45" s="144">
        <v>0.29999999999999361</v>
      </c>
      <c r="F45" s="144">
        <v>-0.20000000000002416</v>
      </c>
      <c r="G45" s="145">
        <v>0</v>
      </c>
      <c r="H45" s="144">
        <v>-2.3000000000000895</v>
      </c>
      <c r="I45" s="144">
        <v>-4.2999999999999616</v>
      </c>
      <c r="J45" s="145">
        <v>-6.6999999999999886</v>
      </c>
      <c r="K45" s="144">
        <v>0.49999999999995026</v>
      </c>
      <c r="L45" s="144">
        <v>-3.7000000000000384</v>
      </c>
      <c r="M45" s="145">
        <v>-3.0999999999999801</v>
      </c>
      <c r="N45" s="144">
        <v>1.3999999999999915</v>
      </c>
      <c r="O45" s="144">
        <v>0.60000000000002629</v>
      </c>
      <c r="P45" s="145">
        <v>1.8999999999999488</v>
      </c>
      <c r="Q45" s="144">
        <v>-7.7999999999999687</v>
      </c>
      <c r="R45" s="144">
        <v>-84.820000000000007</v>
      </c>
      <c r="S45" s="145">
        <v>-92.620000000000147</v>
      </c>
      <c r="T45" s="144">
        <v>88.902000000000029</v>
      </c>
      <c r="U45" s="144">
        <v>11.90499999999998</v>
      </c>
      <c r="V45" s="145">
        <v>100.70700000000001</v>
      </c>
      <c r="W45" s="144">
        <v>-1.970000000000006</v>
      </c>
      <c r="X45" s="144">
        <v>-9.4509999999999792</v>
      </c>
      <c r="Y45" s="145">
        <v>-11.320999999999998</v>
      </c>
      <c r="Z45" s="144">
        <v>11.333999999999989</v>
      </c>
      <c r="AA45" s="144">
        <v>-5.499999999999261E-2</v>
      </c>
      <c r="AB45" s="145">
        <v>11.279000000000025</v>
      </c>
      <c r="AC45" s="144">
        <v>-0.14499999999999602</v>
      </c>
      <c r="AD45" s="144">
        <v>-1.7949999999999804</v>
      </c>
      <c r="AE45" s="145">
        <v>-1.8400000000000176</v>
      </c>
      <c r="AF45" s="226">
        <v>-2.5050000000000097</v>
      </c>
      <c r="AG45" s="226">
        <v>1.4999999999999858</v>
      </c>
      <c r="AH45" s="227">
        <v>-0.80499999999999261</v>
      </c>
      <c r="AI45" s="226">
        <v>-2.3820000000000121</v>
      </c>
      <c r="AJ45" s="226">
        <v>4.2009999999999934</v>
      </c>
      <c r="AK45" s="227">
        <v>1.8190000000000026</v>
      </c>
      <c r="AL45" s="226">
        <v>0.28100000000002012</v>
      </c>
      <c r="AM45" s="226">
        <v>-0.20000000000001705</v>
      </c>
      <c r="AN45" s="227">
        <v>8.0999999999960437E-2</v>
      </c>
      <c r="AO45" s="226">
        <v>0.20000000000003126</v>
      </c>
      <c r="AP45" s="226">
        <v>-1.3980000000000317</v>
      </c>
      <c r="AQ45" s="227">
        <v>-0.99799999999996203</v>
      </c>
      <c r="AR45" s="226">
        <v>-0.49300000000006605</v>
      </c>
      <c r="AS45" s="226">
        <v>1.3520000000000181</v>
      </c>
      <c r="AT45" s="227">
        <v>0.85900000000003729</v>
      </c>
      <c r="AU45" s="226">
        <v>-4.5270000000000223</v>
      </c>
      <c r="AV45" s="226">
        <v>-6.3929999999999652</v>
      </c>
      <c r="AW45" s="227">
        <v>-10.920000000000016</v>
      </c>
      <c r="AX45" s="226">
        <v>-0.82099999999995532</v>
      </c>
      <c r="AY45" s="226">
        <v>4.3349999999999866</v>
      </c>
      <c r="AZ45" s="227">
        <v>3.6779999999999262</v>
      </c>
      <c r="BA45" s="226">
        <v>8.0629999999999598</v>
      </c>
      <c r="BB45" s="226">
        <v>-1.7409999999999712</v>
      </c>
      <c r="BC45" s="227">
        <v>6.4969999999999715</v>
      </c>
      <c r="BD45" s="226">
        <v>-5.7520000000000095</v>
      </c>
      <c r="BE45" s="226">
        <v>-35.468000000000046</v>
      </c>
      <c r="BF45" s="227">
        <v>-41.220000000000084</v>
      </c>
      <c r="BG45" s="226">
        <v>-2.3420000000000982</v>
      </c>
      <c r="BH45" s="226">
        <v>6.0549999999998363</v>
      </c>
      <c r="BI45" s="227">
        <v>3.7129999999999654</v>
      </c>
      <c r="BJ45" s="226">
        <v>33.553999999999903</v>
      </c>
      <c r="BK45" s="226">
        <v>-17.205999999999975</v>
      </c>
      <c r="BL45" s="227">
        <v>16.247999999999791</v>
      </c>
      <c r="BM45" s="226">
        <v>15.200000000000017</v>
      </c>
      <c r="BN45" s="10"/>
    </row>
    <row r="46" spans="1:66" s="154" customFormat="1" ht="15" customHeight="1" x14ac:dyDescent="0.2">
      <c r="A46" s="207" t="s">
        <v>9</v>
      </c>
      <c r="B46" s="146">
        <v>354.1</v>
      </c>
      <c r="C46" s="146">
        <v>306.5</v>
      </c>
      <c r="D46" s="142">
        <v>660.6</v>
      </c>
      <c r="E46" s="146">
        <v>321.2</v>
      </c>
      <c r="F46" s="146">
        <v>539</v>
      </c>
      <c r="G46" s="142">
        <v>860.2</v>
      </c>
      <c r="H46" s="146">
        <v>762.8</v>
      </c>
      <c r="I46" s="146">
        <v>877.6</v>
      </c>
      <c r="J46" s="142">
        <v>1640.4</v>
      </c>
      <c r="K46" s="146">
        <v>523.29999999999995</v>
      </c>
      <c r="L46" s="146">
        <v>310.39999999999998</v>
      </c>
      <c r="M46" s="142">
        <v>833.8</v>
      </c>
      <c r="N46" s="146">
        <v>631.4</v>
      </c>
      <c r="O46" s="146">
        <v>426.6</v>
      </c>
      <c r="P46" s="142">
        <v>1058</v>
      </c>
      <c r="Q46" s="146">
        <v>492.3</v>
      </c>
      <c r="R46" s="146">
        <v>773.8</v>
      </c>
      <c r="S46" s="142">
        <v>1266.0999999999999</v>
      </c>
      <c r="T46" s="146">
        <v>746.6</v>
      </c>
      <c r="U46" s="146">
        <v>-587</v>
      </c>
      <c r="V46" s="142">
        <v>159.6</v>
      </c>
      <c r="W46" s="146">
        <v>-20.399999999999999</v>
      </c>
      <c r="X46" s="146">
        <v>280.60000000000002</v>
      </c>
      <c r="Y46" s="142">
        <v>260.3</v>
      </c>
      <c r="Z46" s="146">
        <v>-37.6</v>
      </c>
      <c r="AA46" s="146">
        <v>-53.8</v>
      </c>
      <c r="AB46" s="142">
        <v>-91.4</v>
      </c>
      <c r="AC46" s="146">
        <v>-136</v>
      </c>
      <c r="AD46" s="146">
        <v>-83.6</v>
      </c>
      <c r="AE46" s="142">
        <v>-219.6</v>
      </c>
      <c r="AF46" s="228">
        <v>27.5</v>
      </c>
      <c r="AG46" s="228">
        <v>49.7</v>
      </c>
      <c r="AH46" s="225">
        <v>77.2</v>
      </c>
      <c r="AI46" s="228">
        <v>111.1</v>
      </c>
      <c r="AJ46" s="228">
        <v>105.6</v>
      </c>
      <c r="AK46" s="225">
        <v>216.7</v>
      </c>
      <c r="AL46" s="228">
        <v>176.2</v>
      </c>
      <c r="AM46" s="228">
        <v>149.69999999999999</v>
      </c>
      <c r="AN46" s="225">
        <v>325.89999999999998</v>
      </c>
      <c r="AO46" s="228">
        <v>244.8</v>
      </c>
      <c r="AP46" s="228">
        <v>337.2</v>
      </c>
      <c r="AQ46" s="225">
        <v>582</v>
      </c>
      <c r="AR46" s="228">
        <v>575.9</v>
      </c>
      <c r="AS46" s="228">
        <v>529.5</v>
      </c>
      <c r="AT46" s="225">
        <v>1105.4000000000001</v>
      </c>
      <c r="AU46" s="228">
        <v>524.29999999999995</v>
      </c>
      <c r="AV46" s="228">
        <v>745</v>
      </c>
      <c r="AW46" s="225">
        <v>1269.3</v>
      </c>
      <c r="AX46" s="228">
        <v>849.6</v>
      </c>
      <c r="AY46" s="228">
        <v>498.7</v>
      </c>
      <c r="AZ46" s="225">
        <v>1348.3</v>
      </c>
      <c r="BA46" s="228">
        <v>302.39999999999998</v>
      </c>
      <c r="BB46" s="228">
        <v>261.60000000000002</v>
      </c>
      <c r="BC46" s="225">
        <v>564</v>
      </c>
      <c r="BD46" s="228">
        <v>530.6</v>
      </c>
      <c r="BE46" s="228">
        <v>1193.2</v>
      </c>
      <c r="BF46" s="225">
        <v>1723.8</v>
      </c>
      <c r="BG46" s="228">
        <v>2204.1</v>
      </c>
      <c r="BH46" s="228">
        <v>1583.1</v>
      </c>
      <c r="BI46" s="225">
        <v>3787.2</v>
      </c>
      <c r="BJ46" s="228">
        <v>851.1</v>
      </c>
      <c r="BK46" s="228">
        <v>756.5</v>
      </c>
      <c r="BL46" s="225">
        <v>1607.7</v>
      </c>
      <c r="BM46" s="228">
        <v>718.4</v>
      </c>
      <c r="BN46" s="10"/>
    </row>
    <row r="47" spans="1:66" s="154" customFormat="1" ht="15" customHeight="1" x14ac:dyDescent="0.2">
      <c r="A47" s="288" t="s">
        <v>10</v>
      </c>
      <c r="B47" s="141">
        <v>-14</v>
      </c>
      <c r="C47" s="141">
        <v>-27.7</v>
      </c>
      <c r="D47" s="142">
        <v>-41.7</v>
      </c>
      <c r="E47" s="141">
        <v>-15.4</v>
      </c>
      <c r="F47" s="141">
        <v>-26.5</v>
      </c>
      <c r="G47" s="142">
        <v>-41.9</v>
      </c>
      <c r="H47" s="141">
        <v>9.5</v>
      </c>
      <c r="I47" s="141">
        <v>-82</v>
      </c>
      <c r="J47" s="142">
        <v>-72.5</v>
      </c>
      <c r="K47" s="141">
        <v>6.7</v>
      </c>
      <c r="L47" s="141">
        <v>-6.8</v>
      </c>
      <c r="M47" s="142">
        <v>-0.1</v>
      </c>
      <c r="N47" s="141">
        <v>0.3</v>
      </c>
      <c r="O47" s="141">
        <v>-0.5</v>
      </c>
      <c r="P47" s="142">
        <v>-0.2</v>
      </c>
      <c r="Q47" s="141">
        <v>0.1</v>
      </c>
      <c r="R47" s="141">
        <v>0</v>
      </c>
      <c r="S47" s="142">
        <v>0.1</v>
      </c>
      <c r="T47" s="141">
        <v>0</v>
      </c>
      <c r="U47" s="141">
        <v>0</v>
      </c>
      <c r="V47" s="142">
        <v>0</v>
      </c>
      <c r="W47" s="141">
        <v>-0.1</v>
      </c>
      <c r="X47" s="141">
        <v>0.1</v>
      </c>
      <c r="Y47" s="142">
        <v>0</v>
      </c>
      <c r="Z47" s="141">
        <v>0</v>
      </c>
      <c r="AA47" s="141">
        <v>0</v>
      </c>
      <c r="AB47" s="142">
        <v>0</v>
      </c>
      <c r="AC47" s="141">
        <v>0</v>
      </c>
      <c r="AD47" s="141">
        <v>0</v>
      </c>
      <c r="AE47" s="142">
        <v>0</v>
      </c>
      <c r="AF47" s="224">
        <v>0</v>
      </c>
      <c r="AG47" s="224">
        <v>0</v>
      </c>
      <c r="AH47" s="225">
        <v>0</v>
      </c>
      <c r="AI47" s="224">
        <v>0</v>
      </c>
      <c r="AJ47" s="224">
        <v>0</v>
      </c>
      <c r="AK47" s="225">
        <v>0</v>
      </c>
      <c r="AL47" s="224">
        <v>0</v>
      </c>
      <c r="AM47" s="224">
        <v>0</v>
      </c>
      <c r="AN47" s="225">
        <v>0</v>
      </c>
      <c r="AO47" s="224">
        <v>0</v>
      </c>
      <c r="AP47" s="224">
        <v>0</v>
      </c>
      <c r="AQ47" s="225">
        <v>0</v>
      </c>
      <c r="AR47" s="224">
        <v>0</v>
      </c>
      <c r="AS47" s="224">
        <v>0</v>
      </c>
      <c r="AT47" s="225">
        <v>0</v>
      </c>
      <c r="AU47" s="224">
        <v>0</v>
      </c>
      <c r="AV47" s="224">
        <v>0</v>
      </c>
      <c r="AW47" s="225">
        <v>0</v>
      </c>
      <c r="AX47" s="224">
        <v>0</v>
      </c>
      <c r="AY47" s="224">
        <v>0</v>
      </c>
      <c r="AZ47" s="225">
        <v>0</v>
      </c>
      <c r="BA47" s="224">
        <v>0</v>
      </c>
      <c r="BB47" s="224">
        <v>0</v>
      </c>
      <c r="BC47" s="225">
        <v>0</v>
      </c>
      <c r="BD47" s="224">
        <v>0</v>
      </c>
      <c r="BE47" s="224">
        <v>0</v>
      </c>
      <c r="BF47" s="225">
        <v>0</v>
      </c>
      <c r="BG47" s="224">
        <v>0</v>
      </c>
      <c r="BH47" s="224">
        <v>0</v>
      </c>
      <c r="BI47" s="225">
        <v>0</v>
      </c>
      <c r="BJ47" s="224">
        <v>0</v>
      </c>
      <c r="BK47" s="224">
        <v>0</v>
      </c>
      <c r="BL47" s="225">
        <v>0</v>
      </c>
      <c r="BM47" s="224">
        <v>0</v>
      </c>
      <c r="BN47" s="10"/>
    </row>
    <row r="48" spans="1:66" s="154" customFormat="1" ht="15" customHeight="1" x14ac:dyDescent="0.2">
      <c r="A48" s="143" t="s">
        <v>6</v>
      </c>
      <c r="B48" s="147">
        <v>-8.2000000000000455</v>
      </c>
      <c r="C48" s="147">
        <v>0.39999999999998792</v>
      </c>
      <c r="D48" s="148">
        <v>-7.7999999999999972</v>
      </c>
      <c r="E48" s="147">
        <v>-4.0999999999999996</v>
      </c>
      <c r="F48" s="147">
        <v>3.6000000000000227</v>
      </c>
      <c r="G48" s="148">
        <v>-0.50000000000009237</v>
      </c>
      <c r="H48" s="147">
        <v>-3.5</v>
      </c>
      <c r="I48" s="147">
        <v>0.89999999999997726</v>
      </c>
      <c r="J48" s="148">
        <v>-2.6000000000001364</v>
      </c>
      <c r="K48" s="147">
        <v>-12.899999999999931</v>
      </c>
      <c r="L48" s="147">
        <v>23.200000000000035</v>
      </c>
      <c r="M48" s="148">
        <v>10.200000000000022</v>
      </c>
      <c r="N48" s="147">
        <v>-4.4000000000000226</v>
      </c>
      <c r="O48" s="147">
        <v>4.1999999999999886</v>
      </c>
      <c r="P48" s="148">
        <v>-0.3</v>
      </c>
      <c r="Q48" s="147">
        <v>0.59999999999998865</v>
      </c>
      <c r="R48" s="147">
        <v>-0.29999999999995453</v>
      </c>
      <c r="S48" s="148">
        <v>0.30000000000009097</v>
      </c>
      <c r="T48" s="147">
        <v>0.5</v>
      </c>
      <c r="U48" s="147">
        <v>0.10000000000002274</v>
      </c>
      <c r="V48" s="148">
        <v>0.5</v>
      </c>
      <c r="W48" s="147">
        <v>-0.10000000000000284</v>
      </c>
      <c r="X48" s="147">
        <v>-0.80000000000004545</v>
      </c>
      <c r="Y48" s="148">
        <v>-1</v>
      </c>
      <c r="Z48" s="147">
        <v>0.80000000000000426</v>
      </c>
      <c r="AA48" s="147">
        <v>-0.60000000000000142</v>
      </c>
      <c r="AB48" s="148">
        <v>0.30000000000001137</v>
      </c>
      <c r="AC48" s="147">
        <v>0.40000000000000568</v>
      </c>
      <c r="AD48" s="147">
        <v>0.19999999999998863</v>
      </c>
      <c r="AE48" s="148">
        <v>0.59999999999999432</v>
      </c>
      <c r="AF48" s="229">
        <v>0.10000000000000142</v>
      </c>
      <c r="AG48" s="229">
        <v>0</v>
      </c>
      <c r="AH48" s="230">
        <v>9.9999999999994316E-2</v>
      </c>
      <c r="AI48" s="229">
        <v>0</v>
      </c>
      <c r="AJ48" s="229">
        <v>0</v>
      </c>
      <c r="AK48" s="230">
        <v>0</v>
      </c>
      <c r="AL48" s="229">
        <v>0</v>
      </c>
      <c r="AM48" s="229">
        <v>0</v>
      </c>
      <c r="AN48" s="230">
        <v>0</v>
      </c>
      <c r="AO48" s="229">
        <v>0</v>
      </c>
      <c r="AP48" s="229">
        <v>0</v>
      </c>
      <c r="AQ48" s="230">
        <v>0</v>
      </c>
      <c r="AR48" s="229">
        <v>0</v>
      </c>
      <c r="AS48" s="229">
        <v>0</v>
      </c>
      <c r="AT48" s="230">
        <v>0</v>
      </c>
      <c r="AU48" s="229">
        <v>0</v>
      </c>
      <c r="AV48" s="229">
        <v>0</v>
      </c>
      <c r="AW48" s="230">
        <v>0</v>
      </c>
      <c r="AX48" s="229">
        <v>0</v>
      </c>
      <c r="AY48" s="229">
        <v>0</v>
      </c>
      <c r="AZ48" s="230">
        <v>0</v>
      </c>
      <c r="BA48" s="229">
        <v>0</v>
      </c>
      <c r="BB48" s="229">
        <v>0</v>
      </c>
      <c r="BC48" s="230">
        <v>0</v>
      </c>
      <c r="BD48" s="229">
        <v>0</v>
      </c>
      <c r="BE48" s="229">
        <v>0</v>
      </c>
      <c r="BF48" s="230">
        <v>0</v>
      </c>
      <c r="BG48" s="229">
        <v>0</v>
      </c>
      <c r="BH48" s="229">
        <v>0</v>
      </c>
      <c r="BI48" s="230">
        <v>0</v>
      </c>
      <c r="BJ48" s="229">
        <v>0</v>
      </c>
      <c r="BK48" s="229">
        <v>0</v>
      </c>
      <c r="BL48" s="230">
        <v>0</v>
      </c>
      <c r="BM48" s="229">
        <v>0</v>
      </c>
      <c r="BN48" s="10"/>
    </row>
    <row r="49" spans="1:66" s="154" customFormat="1" ht="15" customHeight="1" thickBot="1" x14ac:dyDescent="0.25">
      <c r="A49" s="208" t="s">
        <v>176</v>
      </c>
      <c r="B49" s="150">
        <v>331.9</v>
      </c>
      <c r="C49" s="150">
        <v>279.2</v>
      </c>
      <c r="D49" s="151">
        <v>611.1</v>
      </c>
      <c r="E49" s="150">
        <v>301.7</v>
      </c>
      <c r="F49" s="150">
        <v>516.1</v>
      </c>
      <c r="G49" s="151">
        <v>817.8</v>
      </c>
      <c r="H49" s="150">
        <v>768.8</v>
      </c>
      <c r="I49" s="150">
        <v>796.5</v>
      </c>
      <c r="J49" s="151">
        <v>1565.3</v>
      </c>
      <c r="K49" s="150">
        <v>517.1</v>
      </c>
      <c r="L49" s="150">
        <v>326.8</v>
      </c>
      <c r="M49" s="151">
        <v>843.9</v>
      </c>
      <c r="N49" s="150">
        <v>627.29999999999995</v>
      </c>
      <c r="O49" s="150">
        <v>430.3</v>
      </c>
      <c r="P49" s="151">
        <v>1057.5</v>
      </c>
      <c r="Q49" s="150">
        <v>493</v>
      </c>
      <c r="R49" s="150">
        <v>773.5</v>
      </c>
      <c r="S49" s="151">
        <v>1266.5</v>
      </c>
      <c r="T49" s="150">
        <v>747.1</v>
      </c>
      <c r="U49" s="150">
        <v>-586.9</v>
      </c>
      <c r="V49" s="151">
        <v>160.1</v>
      </c>
      <c r="W49" s="150">
        <v>-20.6</v>
      </c>
      <c r="X49" s="150">
        <v>279.89999999999998</v>
      </c>
      <c r="Y49" s="151">
        <v>259.3</v>
      </c>
      <c r="Z49" s="150">
        <v>-36.799999999999997</v>
      </c>
      <c r="AA49" s="150">
        <v>-54.4</v>
      </c>
      <c r="AB49" s="151">
        <v>-91.1</v>
      </c>
      <c r="AC49" s="150">
        <v>-135.6</v>
      </c>
      <c r="AD49" s="150">
        <v>-83.4</v>
      </c>
      <c r="AE49" s="151">
        <v>-219</v>
      </c>
      <c r="AF49" s="231">
        <v>27.6</v>
      </c>
      <c r="AG49" s="231">
        <v>49.7</v>
      </c>
      <c r="AH49" s="232">
        <v>77.3</v>
      </c>
      <c r="AI49" s="231">
        <v>111.1</v>
      </c>
      <c r="AJ49" s="231">
        <v>105.6</v>
      </c>
      <c r="AK49" s="232">
        <v>216.7</v>
      </c>
      <c r="AL49" s="231">
        <v>176.2</v>
      </c>
      <c r="AM49" s="231">
        <v>149.69999999999999</v>
      </c>
      <c r="AN49" s="232">
        <v>325.89999999999998</v>
      </c>
      <c r="AO49" s="231">
        <v>244.8</v>
      </c>
      <c r="AP49" s="231">
        <v>337.2</v>
      </c>
      <c r="AQ49" s="232">
        <v>582</v>
      </c>
      <c r="AR49" s="231">
        <v>575.9</v>
      </c>
      <c r="AS49" s="231">
        <v>529.5</v>
      </c>
      <c r="AT49" s="232">
        <v>1105.4000000000001</v>
      </c>
      <c r="AU49" s="231">
        <v>524.29999999999995</v>
      </c>
      <c r="AV49" s="231">
        <v>745</v>
      </c>
      <c r="AW49" s="232">
        <v>1269.3</v>
      </c>
      <c r="AX49" s="231">
        <v>849.6</v>
      </c>
      <c r="AY49" s="231">
        <v>498.7</v>
      </c>
      <c r="AZ49" s="232">
        <v>1348.3</v>
      </c>
      <c r="BA49" s="231">
        <v>302.39999999999998</v>
      </c>
      <c r="BB49" s="231">
        <v>261.60000000000002</v>
      </c>
      <c r="BC49" s="232">
        <v>564</v>
      </c>
      <c r="BD49" s="231">
        <v>530.6</v>
      </c>
      <c r="BE49" s="231">
        <v>1193.2</v>
      </c>
      <c r="BF49" s="232">
        <v>1723.8</v>
      </c>
      <c r="BG49" s="231">
        <v>2204.1</v>
      </c>
      <c r="BH49" s="231">
        <v>1583.1</v>
      </c>
      <c r="BI49" s="232">
        <v>3787.2</v>
      </c>
      <c r="BJ49" s="231">
        <v>851.1</v>
      </c>
      <c r="BK49" s="231">
        <v>756.5</v>
      </c>
      <c r="BL49" s="232">
        <v>1607.7</v>
      </c>
      <c r="BM49" s="231">
        <v>718.4</v>
      </c>
      <c r="BN49" s="10"/>
    </row>
    <row r="50" spans="1:66" s="154" customFormat="1" ht="15" customHeight="1" thickTop="1" x14ac:dyDescent="0.2">
      <c r="B50" s="146"/>
      <c r="C50" s="146"/>
      <c r="D50" s="142"/>
      <c r="E50" s="146"/>
      <c r="F50" s="146"/>
      <c r="G50" s="142"/>
      <c r="H50" s="146"/>
      <c r="I50" s="146"/>
      <c r="J50" s="142"/>
      <c r="K50" s="146"/>
      <c r="L50" s="146"/>
      <c r="M50" s="142"/>
      <c r="N50" s="146"/>
      <c r="O50" s="146"/>
      <c r="P50" s="142"/>
      <c r="Q50" s="146"/>
      <c r="R50" s="146"/>
      <c r="S50" s="142"/>
      <c r="T50" s="146"/>
      <c r="U50" s="146"/>
      <c r="V50" s="142"/>
      <c r="W50" s="146"/>
      <c r="X50" s="146"/>
      <c r="Y50" s="142"/>
      <c r="Z50" s="146"/>
      <c r="AA50" s="146"/>
      <c r="AB50" s="142"/>
      <c r="AC50" s="146"/>
      <c r="AD50" s="146"/>
      <c r="AE50" s="142"/>
      <c r="AF50" s="146"/>
      <c r="AG50" s="146"/>
      <c r="AH50" s="142"/>
      <c r="AI50" s="146"/>
      <c r="AJ50" s="146"/>
      <c r="AK50" s="142"/>
      <c r="AL50" s="146"/>
      <c r="AM50" s="146"/>
      <c r="AN50" s="142"/>
      <c r="AO50" s="146"/>
      <c r="AP50" s="146"/>
      <c r="AQ50" s="142"/>
      <c r="AR50" s="146"/>
      <c r="AS50" s="146"/>
      <c r="AT50" s="142"/>
      <c r="AU50" s="146"/>
      <c r="AV50" s="146"/>
      <c r="AW50" s="142"/>
      <c r="AX50" s="146"/>
      <c r="AY50" s="146"/>
      <c r="AZ50" s="142"/>
      <c r="BA50" s="146"/>
      <c r="BB50" s="146"/>
      <c r="BC50" s="142"/>
      <c r="BD50" s="146"/>
      <c r="BE50" s="146"/>
      <c r="BF50" s="142"/>
      <c r="BG50" s="146"/>
      <c r="BH50" s="146"/>
      <c r="BI50" s="142"/>
      <c r="BJ50" s="146"/>
      <c r="BK50" s="146"/>
      <c r="BL50" s="142"/>
      <c r="BM50" s="146"/>
      <c r="BN50" s="10"/>
    </row>
    <row r="51" spans="1:66" s="154" customFormat="1" ht="15" customHeight="1" x14ac:dyDescent="0.2">
      <c r="B51" s="164"/>
      <c r="C51" s="164"/>
      <c r="D51" s="165"/>
      <c r="E51" s="164"/>
      <c r="F51" s="164"/>
      <c r="G51" s="165"/>
      <c r="H51" s="164"/>
      <c r="I51" s="164"/>
      <c r="J51" s="165"/>
      <c r="K51" s="164"/>
      <c r="L51" s="164"/>
      <c r="M51" s="165"/>
      <c r="N51" s="164"/>
      <c r="O51" s="164"/>
      <c r="P51" s="165"/>
      <c r="Q51" s="164"/>
      <c r="R51" s="164"/>
      <c r="S51" s="165"/>
      <c r="T51" s="164"/>
      <c r="U51" s="164"/>
      <c r="V51" s="165"/>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0"/>
    </row>
    <row r="52" spans="1:66" s="154" customFormat="1" ht="15" customHeight="1" x14ac:dyDescent="0.2">
      <c r="A52" s="155" t="s">
        <v>85</v>
      </c>
      <c r="B52" s="156"/>
      <c r="C52" s="156"/>
      <c r="D52" s="157"/>
      <c r="E52" s="156"/>
      <c r="F52" s="156"/>
      <c r="G52" s="157"/>
      <c r="H52" s="156"/>
      <c r="I52" s="156"/>
      <c r="J52" s="157"/>
      <c r="K52" s="156"/>
      <c r="L52" s="156"/>
      <c r="M52" s="157"/>
      <c r="N52" s="156"/>
      <c r="O52" s="156"/>
      <c r="P52" s="157"/>
      <c r="Q52" s="156"/>
      <c r="R52" s="156"/>
      <c r="S52" s="157"/>
      <c r="T52" s="156"/>
      <c r="U52" s="156"/>
      <c r="V52" s="157"/>
      <c r="W52" s="156"/>
      <c r="X52" s="156"/>
      <c r="Y52" s="157"/>
      <c r="Z52" s="156"/>
      <c r="AA52" s="156"/>
      <c r="AB52" s="157"/>
      <c r="AC52" s="156"/>
      <c r="AD52" s="156"/>
      <c r="AE52" s="157"/>
      <c r="AF52" s="156"/>
      <c r="AG52" s="156"/>
      <c r="AH52" s="157"/>
      <c r="AI52" s="156"/>
      <c r="AJ52" s="156"/>
      <c r="AK52" s="157"/>
      <c r="AL52" s="156"/>
      <c r="AM52" s="156"/>
      <c r="AN52" s="157"/>
      <c r="AO52" s="156"/>
      <c r="AP52" s="156"/>
      <c r="AQ52" s="157"/>
      <c r="AR52" s="156"/>
      <c r="AS52" s="156"/>
      <c r="AT52" s="157"/>
      <c r="AU52" s="156"/>
      <c r="AV52" s="156"/>
      <c r="AW52" s="157"/>
      <c r="AX52" s="156"/>
      <c r="AY52" s="156"/>
      <c r="AZ52" s="157"/>
      <c r="BA52" s="156"/>
      <c r="BB52" s="156"/>
      <c r="BC52" s="157"/>
      <c r="BD52" s="156"/>
      <c r="BE52" s="156"/>
      <c r="BF52" s="157"/>
      <c r="BG52" s="156"/>
      <c r="BH52" s="156"/>
      <c r="BI52" s="157"/>
      <c r="BJ52" s="156"/>
      <c r="BK52" s="156"/>
      <c r="BL52" s="157"/>
      <c r="BM52" s="156"/>
      <c r="BN52" s="10"/>
    </row>
    <row r="53" spans="1:66" s="154" customFormat="1" ht="15" customHeight="1" x14ac:dyDescent="0.2">
      <c r="A53" s="158"/>
      <c r="B53" s="159" t="s">
        <v>80</v>
      </c>
      <c r="C53" s="159" t="s">
        <v>81</v>
      </c>
      <c r="D53" s="157" t="s">
        <v>82</v>
      </c>
      <c r="E53" s="159" t="s">
        <v>80</v>
      </c>
      <c r="F53" s="159" t="s">
        <v>81</v>
      </c>
      <c r="G53" s="157" t="s">
        <v>82</v>
      </c>
      <c r="H53" s="159" t="s">
        <v>80</v>
      </c>
      <c r="I53" s="159" t="s">
        <v>81</v>
      </c>
      <c r="J53" s="157" t="s">
        <v>82</v>
      </c>
      <c r="K53" s="159" t="s">
        <v>80</v>
      </c>
      <c r="L53" s="159" t="s">
        <v>81</v>
      </c>
      <c r="M53" s="157" t="s">
        <v>82</v>
      </c>
      <c r="N53" s="159" t="s">
        <v>80</v>
      </c>
      <c r="O53" s="159" t="s">
        <v>81</v>
      </c>
      <c r="P53" s="157" t="s">
        <v>82</v>
      </c>
      <c r="Q53" s="159" t="s">
        <v>80</v>
      </c>
      <c r="R53" s="159" t="s">
        <v>81</v>
      </c>
      <c r="S53" s="157" t="s">
        <v>82</v>
      </c>
      <c r="T53" s="159" t="s">
        <v>80</v>
      </c>
      <c r="U53" s="159" t="s">
        <v>90</v>
      </c>
      <c r="V53" s="157" t="s">
        <v>91</v>
      </c>
      <c r="W53" s="159" t="s">
        <v>80</v>
      </c>
      <c r="X53" s="159" t="s">
        <v>81</v>
      </c>
      <c r="Y53" s="157" t="s">
        <v>82</v>
      </c>
      <c r="Z53" s="159" t="s">
        <v>84</v>
      </c>
      <c r="AA53" s="159" t="s">
        <v>81</v>
      </c>
      <c r="AB53" s="157" t="s">
        <v>82</v>
      </c>
      <c r="AC53" s="159" t="s">
        <v>84</v>
      </c>
      <c r="AD53" s="159" t="s">
        <v>90</v>
      </c>
      <c r="AE53" s="157" t="s">
        <v>91</v>
      </c>
      <c r="AF53" s="159" t="s">
        <v>84</v>
      </c>
      <c r="AG53" s="159" t="s">
        <v>90</v>
      </c>
      <c r="AH53" s="157" t="s">
        <v>91</v>
      </c>
      <c r="AI53" s="159" t="s">
        <v>84</v>
      </c>
      <c r="AJ53" s="159" t="s">
        <v>90</v>
      </c>
      <c r="AK53" s="157" t="s">
        <v>91</v>
      </c>
      <c r="AL53" s="159" t="s">
        <v>84</v>
      </c>
      <c r="AM53" s="159" t="s">
        <v>90</v>
      </c>
      <c r="AN53" s="157" t="s">
        <v>91</v>
      </c>
      <c r="AO53" s="159" t="s">
        <v>84</v>
      </c>
      <c r="AP53" s="159" t="s">
        <v>90</v>
      </c>
      <c r="AQ53" s="157" t="s">
        <v>91</v>
      </c>
      <c r="AR53" s="159" t="s">
        <v>84</v>
      </c>
      <c r="AS53" s="159" t="s">
        <v>90</v>
      </c>
      <c r="AT53" s="157" t="s">
        <v>91</v>
      </c>
      <c r="AU53" s="159" t="s">
        <v>84</v>
      </c>
      <c r="AV53" s="159" t="s">
        <v>90</v>
      </c>
      <c r="AW53" s="157" t="s">
        <v>91</v>
      </c>
      <c r="AX53" s="159" t="s">
        <v>84</v>
      </c>
      <c r="AY53" s="159" t="s">
        <v>90</v>
      </c>
      <c r="AZ53" s="157" t="s">
        <v>91</v>
      </c>
      <c r="BA53" s="159" t="s">
        <v>84</v>
      </c>
      <c r="BB53" s="159" t="s">
        <v>90</v>
      </c>
      <c r="BC53" s="157" t="s">
        <v>91</v>
      </c>
      <c r="BD53" s="159" t="s">
        <v>84</v>
      </c>
      <c r="BE53" s="159" t="s">
        <v>90</v>
      </c>
      <c r="BF53" s="157" t="s">
        <v>91</v>
      </c>
      <c r="BG53" s="159" t="s">
        <v>84</v>
      </c>
      <c r="BH53" s="159" t="s">
        <v>90</v>
      </c>
      <c r="BI53" s="157" t="s">
        <v>91</v>
      </c>
      <c r="BJ53" s="159" t="s">
        <v>84</v>
      </c>
      <c r="BK53" s="159" t="s">
        <v>90</v>
      </c>
      <c r="BL53" s="157" t="s">
        <v>91</v>
      </c>
      <c r="BM53" s="159" t="s">
        <v>84</v>
      </c>
      <c r="BN53" s="10"/>
    </row>
    <row r="54" spans="1:66" s="154" customFormat="1" ht="15" customHeight="1" x14ac:dyDescent="0.2">
      <c r="A54" s="160" t="s">
        <v>5</v>
      </c>
      <c r="B54" s="159">
        <v>2003</v>
      </c>
      <c r="C54" s="159">
        <v>2003</v>
      </c>
      <c r="D54" s="157">
        <v>2003</v>
      </c>
      <c r="E54" s="159">
        <v>2004</v>
      </c>
      <c r="F54" s="159">
        <v>2004</v>
      </c>
      <c r="G54" s="157">
        <v>2004</v>
      </c>
      <c r="H54" s="159">
        <v>2005</v>
      </c>
      <c r="I54" s="159">
        <v>2005</v>
      </c>
      <c r="J54" s="157">
        <v>2005</v>
      </c>
      <c r="K54" s="159">
        <v>2006</v>
      </c>
      <c r="L54" s="159">
        <v>2006</v>
      </c>
      <c r="M54" s="157">
        <v>2006</v>
      </c>
      <c r="N54" s="159">
        <v>2007</v>
      </c>
      <c r="O54" s="159">
        <v>2007</v>
      </c>
      <c r="P54" s="157">
        <v>2007</v>
      </c>
      <c r="Q54" s="159">
        <v>2008</v>
      </c>
      <c r="R54" s="159">
        <v>2008</v>
      </c>
      <c r="S54" s="157">
        <v>2008</v>
      </c>
      <c r="T54" s="159">
        <v>2009</v>
      </c>
      <c r="U54" s="159">
        <v>2009</v>
      </c>
      <c r="V54" s="157">
        <v>2009</v>
      </c>
      <c r="W54" s="159">
        <v>2010</v>
      </c>
      <c r="X54" s="159">
        <v>2010</v>
      </c>
      <c r="Y54" s="157">
        <v>2010</v>
      </c>
      <c r="Z54" s="159">
        <v>2011</v>
      </c>
      <c r="AA54" s="159">
        <v>2011</v>
      </c>
      <c r="AB54" s="157">
        <v>2011</v>
      </c>
      <c r="AC54" s="159">
        <v>2012</v>
      </c>
      <c r="AD54" s="159">
        <v>2012</v>
      </c>
      <c r="AE54" s="157">
        <v>2012</v>
      </c>
      <c r="AF54" s="159">
        <v>2013</v>
      </c>
      <c r="AG54" s="159">
        <v>2013</v>
      </c>
      <c r="AH54" s="157">
        <v>2013</v>
      </c>
      <c r="AI54" s="159">
        <v>2014</v>
      </c>
      <c r="AJ54" s="159">
        <v>2014</v>
      </c>
      <c r="AK54" s="157">
        <v>2014</v>
      </c>
      <c r="AL54" s="159">
        <v>2015</v>
      </c>
      <c r="AM54" s="88">
        <v>2015</v>
      </c>
      <c r="AN54" s="89">
        <v>2015</v>
      </c>
      <c r="AO54" s="159">
        <v>2016</v>
      </c>
      <c r="AP54" s="88">
        <v>2016</v>
      </c>
      <c r="AQ54" s="89">
        <v>2016</v>
      </c>
      <c r="AR54" s="159">
        <v>2017</v>
      </c>
      <c r="AS54" s="88">
        <v>2017</v>
      </c>
      <c r="AT54" s="89">
        <v>2017</v>
      </c>
      <c r="AU54" s="159">
        <v>2018</v>
      </c>
      <c r="AV54" s="88">
        <v>2018</v>
      </c>
      <c r="AW54" s="89">
        <v>2018</v>
      </c>
      <c r="AX54" s="88">
        <v>2019</v>
      </c>
      <c r="AY54" s="88">
        <v>2019</v>
      </c>
      <c r="AZ54" s="89">
        <v>2019</v>
      </c>
      <c r="BA54" s="88">
        <v>2020</v>
      </c>
      <c r="BB54" s="88">
        <v>2020</v>
      </c>
      <c r="BC54" s="89">
        <v>2020</v>
      </c>
      <c r="BD54" s="88">
        <v>2021</v>
      </c>
      <c r="BE54" s="88">
        <v>2021</v>
      </c>
      <c r="BF54" s="89">
        <v>2021</v>
      </c>
      <c r="BG54" s="88">
        <v>2022</v>
      </c>
      <c r="BH54" s="88">
        <v>2022</v>
      </c>
      <c r="BI54" s="89">
        <v>2022</v>
      </c>
      <c r="BJ54" s="88">
        <v>2023</v>
      </c>
      <c r="BK54" s="88">
        <v>2023</v>
      </c>
      <c r="BL54" s="89">
        <v>2023</v>
      </c>
      <c r="BM54" s="88">
        <v>2024</v>
      </c>
      <c r="BN54" s="10"/>
    </row>
    <row r="55" spans="1:66" s="154" customFormat="1" ht="15" customHeight="1" x14ac:dyDescent="0.2">
      <c r="A55" s="143" t="s">
        <v>231</v>
      </c>
      <c r="B55" s="161">
        <v>0.12709030100334448</v>
      </c>
      <c r="C55" s="161">
        <v>0.1360230815766206</v>
      </c>
      <c r="D55" s="162">
        <v>0.13170416776260729</v>
      </c>
      <c r="E55" s="161">
        <v>0.13470006155011599</v>
      </c>
      <c r="F55" s="161">
        <v>0.18638516354623114</v>
      </c>
      <c r="G55" s="162">
        <v>0.16141281969163199</v>
      </c>
      <c r="H55" s="161">
        <v>0.22172777006613864</v>
      </c>
      <c r="I55" s="161">
        <v>0.25222234122309095</v>
      </c>
      <c r="J55" s="162">
        <v>0.23801542710218077</v>
      </c>
      <c r="K55" s="161">
        <v>0.17095573679626255</v>
      </c>
      <c r="L55" s="161">
        <v>6.072723195934078E-2</v>
      </c>
      <c r="M55" s="162">
        <v>0.11424891383751777</v>
      </c>
      <c r="N55" s="161">
        <v>0.15009195558885635</v>
      </c>
      <c r="O55" s="161">
        <v>0.11417566545154412</v>
      </c>
      <c r="P55" s="162">
        <v>0.13221881897982582</v>
      </c>
      <c r="Q55" s="161">
        <v>0.1152044416170262</v>
      </c>
      <c r="R55" s="161">
        <v>0.16893080158022172</v>
      </c>
      <c r="S55" s="162">
        <v>0.14376092228077544</v>
      </c>
      <c r="T55" s="161">
        <v>0.15095633260042085</v>
      </c>
      <c r="U55" s="161">
        <v>-0.18894028420219194</v>
      </c>
      <c r="V55" s="162">
        <v>2.7921078830663408E-2</v>
      </c>
      <c r="W55" s="161">
        <v>-3.0483913353605889E-2</v>
      </c>
      <c r="X55" s="161">
        <v>6.1061093247588426E-2</v>
      </c>
      <c r="Y55" s="162">
        <v>1.8827074961895524E-2</v>
      </c>
      <c r="Z55" s="161">
        <v>-3.2237799232905699E-2</v>
      </c>
      <c r="AA55" s="161">
        <v>-5.4734572207775729E-2</v>
      </c>
      <c r="AB55" s="162">
        <v>-4.3721065751562045E-2</v>
      </c>
      <c r="AC55" s="161">
        <v>-6.9807546388908057E-2</v>
      </c>
      <c r="AD55" s="161">
        <v>-7.0088419236575369E-2</v>
      </c>
      <c r="AE55" s="162">
        <v>-6.9932348262711053E-2</v>
      </c>
      <c r="AF55" s="233">
        <v>-7.4844662022218039E-3</v>
      </c>
      <c r="AG55" s="233">
        <v>-1.872352714670774E-2</v>
      </c>
      <c r="AH55" s="234">
        <v>-1.3041408852927178E-2</v>
      </c>
      <c r="AI55" s="233">
        <v>9.6537345902828128E-3</v>
      </c>
      <c r="AJ55" s="233">
        <v>1.1357256984928964E-2</v>
      </c>
      <c r="AK55" s="234">
        <v>1.0503969394750226E-2</v>
      </c>
      <c r="AL55" s="233">
        <v>2.6880845872305811E-2</v>
      </c>
      <c r="AM55" s="233">
        <v>3.6132184647036131E-2</v>
      </c>
      <c r="AN55" s="234">
        <v>3.1364120114354875E-2</v>
      </c>
      <c r="AO55" s="233">
        <v>7.5409408800660271E-2</v>
      </c>
      <c r="AP55" s="233">
        <v>8.795017093616822E-2</v>
      </c>
      <c r="AQ55" s="234">
        <v>8.1444088880876189E-2</v>
      </c>
      <c r="AR55" s="233">
        <v>0.10253699788583509</v>
      </c>
      <c r="AS55" s="233">
        <v>8.4935583662920477E-2</v>
      </c>
      <c r="AT55" s="234">
        <v>9.3398662248155004E-2</v>
      </c>
      <c r="AU55" s="233">
        <v>0.10199945433994621</v>
      </c>
      <c r="AV55" s="233">
        <v>0.1139847413732764</v>
      </c>
      <c r="AW55" s="234">
        <v>0.10831243546245758</v>
      </c>
      <c r="AX55" s="233">
        <v>0.11115369873514756</v>
      </c>
      <c r="AY55" s="233">
        <v>7.6261629546095291E-2</v>
      </c>
      <c r="AZ55" s="234">
        <v>9.3806395094174322E-2</v>
      </c>
      <c r="BA55" s="233">
        <v>4.7509379294974188E-2</v>
      </c>
      <c r="BB55" s="233">
        <v>6.5037966325519975E-2</v>
      </c>
      <c r="BC55" s="234">
        <v>5.6311253022277186E-2</v>
      </c>
      <c r="BD55" s="233">
        <v>9.4579302792480391E-2</v>
      </c>
      <c r="BE55" s="233">
        <v>0.13354776455451914</v>
      </c>
      <c r="BF55" s="234">
        <v>0.1152945199623835</v>
      </c>
      <c r="BG55" s="233">
        <v>0.17355538733282866</v>
      </c>
      <c r="BH55" s="233">
        <v>0.14304468095081813</v>
      </c>
      <c r="BI55" s="234">
        <v>0.15774059085882336</v>
      </c>
      <c r="BJ55" s="233">
        <v>6.6948675942000643E-2</v>
      </c>
      <c r="BK55" s="233">
        <v>6.8558781408670749E-2</v>
      </c>
      <c r="BL55" s="234">
        <v>6.7728430556606392E-2</v>
      </c>
      <c r="BM55" s="233">
        <v>7.1842765542235842E-2</v>
      </c>
      <c r="BN55" s="10"/>
    </row>
    <row r="56" spans="1:66" s="154" customFormat="1" ht="15" customHeight="1" x14ac:dyDescent="0.2">
      <c r="A56" s="288" t="s">
        <v>256</v>
      </c>
      <c r="B56" s="152">
        <v>0</v>
      </c>
      <c r="C56" s="152">
        <v>0</v>
      </c>
      <c r="D56" s="153">
        <v>0</v>
      </c>
      <c r="E56" s="152">
        <v>0</v>
      </c>
      <c r="F56" s="152">
        <v>0</v>
      </c>
      <c r="G56" s="153">
        <v>0</v>
      </c>
      <c r="H56" s="152">
        <v>0</v>
      </c>
      <c r="I56" s="152">
        <v>0</v>
      </c>
      <c r="J56" s="153">
        <v>0</v>
      </c>
      <c r="K56" s="152">
        <v>0</v>
      </c>
      <c r="L56" s="152">
        <v>0</v>
      </c>
      <c r="M56" s="153">
        <v>0</v>
      </c>
      <c r="N56" s="152">
        <v>0</v>
      </c>
      <c r="O56" s="152">
        <v>0</v>
      </c>
      <c r="P56" s="153">
        <v>0</v>
      </c>
      <c r="Q56" s="152">
        <v>0</v>
      </c>
      <c r="R56" s="152">
        <v>0</v>
      </c>
      <c r="S56" s="153">
        <v>0</v>
      </c>
      <c r="T56" s="152">
        <v>0</v>
      </c>
      <c r="U56" s="152">
        <v>0</v>
      </c>
      <c r="V56" s="153">
        <v>0</v>
      </c>
      <c r="W56" s="152">
        <v>0</v>
      </c>
      <c r="X56" s="152">
        <v>0</v>
      </c>
      <c r="Y56" s="153">
        <v>0</v>
      </c>
      <c r="Z56" s="152">
        <v>0</v>
      </c>
      <c r="AA56" s="152">
        <v>0</v>
      </c>
      <c r="AB56" s="153">
        <v>0</v>
      </c>
      <c r="AC56" s="152">
        <v>0</v>
      </c>
      <c r="AD56" s="152">
        <v>0</v>
      </c>
      <c r="AE56" s="153">
        <v>0</v>
      </c>
      <c r="AF56" s="236">
        <v>0</v>
      </c>
      <c r="AG56" s="236">
        <v>0</v>
      </c>
      <c r="AH56" s="237">
        <v>0</v>
      </c>
      <c r="AI56" s="236">
        <v>0</v>
      </c>
      <c r="AJ56" s="236">
        <v>0</v>
      </c>
      <c r="AK56" s="237">
        <v>0</v>
      </c>
      <c r="AL56" s="236">
        <v>0</v>
      </c>
      <c r="AM56" s="236">
        <v>0</v>
      </c>
      <c r="AN56" s="237">
        <v>0</v>
      </c>
      <c r="AO56" s="233">
        <v>0.22661678246926778</v>
      </c>
      <c r="AP56" s="233">
        <v>0.15783096031505603</v>
      </c>
      <c r="AQ56" s="234">
        <v>0.17290215980172313</v>
      </c>
      <c r="AR56" s="233">
        <v>0.26615442750976198</v>
      </c>
      <c r="AS56" s="233">
        <v>0.21545925680890948</v>
      </c>
      <c r="AT56" s="234">
        <v>0.23904991475101417</v>
      </c>
      <c r="AU56" s="233">
        <v>0.16871949802463396</v>
      </c>
      <c r="AV56" s="233">
        <v>0.26840966801467131</v>
      </c>
      <c r="AW56" s="234">
        <v>0.22381620666354801</v>
      </c>
      <c r="AX56" s="233">
        <v>0.32537549407114624</v>
      </c>
      <c r="AY56" s="233">
        <v>0.21894130356499819</v>
      </c>
      <c r="AZ56" s="234">
        <v>0.27558193374584339</v>
      </c>
      <c r="BA56" s="233">
        <v>0.13230875895539634</v>
      </c>
      <c r="BB56" s="233">
        <v>8.8603114676734304E-2</v>
      </c>
      <c r="BC56" s="234">
        <v>0.1106830122591944</v>
      </c>
      <c r="BD56" s="233">
        <v>8.8560885608856083E-2</v>
      </c>
      <c r="BE56" s="233">
        <v>0.38170624450307833</v>
      </c>
      <c r="BF56" s="234">
        <v>0.28481305463262824</v>
      </c>
      <c r="BG56" s="233">
        <v>0.50420685409398724</v>
      </c>
      <c r="BH56" s="233">
        <v>0.32633624878522838</v>
      </c>
      <c r="BI56" s="234">
        <v>0.42276115251974633</v>
      </c>
      <c r="BJ56" s="233">
        <v>0.12334720861900099</v>
      </c>
      <c r="BK56" s="233">
        <v>0.13082340195016251</v>
      </c>
      <c r="BL56" s="234">
        <v>0.12731348430854122</v>
      </c>
      <c r="BM56" s="233">
        <v>0.11234574794795911</v>
      </c>
      <c r="BN56" s="10"/>
    </row>
    <row r="57" spans="1:66" s="154" customFormat="1" ht="15" customHeight="1" x14ac:dyDescent="0.2">
      <c r="A57" s="288" t="s">
        <v>274</v>
      </c>
      <c r="B57" s="152">
        <v>0</v>
      </c>
      <c r="C57" s="152">
        <v>0</v>
      </c>
      <c r="D57" s="153">
        <v>0</v>
      </c>
      <c r="E57" s="152">
        <v>0</v>
      </c>
      <c r="F57" s="161">
        <v>-7.8576723498888057E-2</v>
      </c>
      <c r="G57" s="162">
        <v>-7.8576723498888057E-2</v>
      </c>
      <c r="H57" s="161">
        <v>-8.8280732730081652E-3</v>
      </c>
      <c r="I57" s="161">
        <v>-5.4862119013062406E-2</v>
      </c>
      <c r="J57" s="162">
        <v>-2.8714733542319747E-2</v>
      </c>
      <c r="K57" s="161">
        <v>-1.5635939323220539E-2</v>
      </c>
      <c r="L57" s="161">
        <v>4.9063116370808672E-2</v>
      </c>
      <c r="M57" s="162">
        <v>1.5825440594652917E-2</v>
      </c>
      <c r="N57" s="161">
        <v>5.2466367713004482E-2</v>
      </c>
      <c r="O57" s="161">
        <v>4.0339082139725223E-2</v>
      </c>
      <c r="P57" s="162">
        <v>4.7208121827411173E-2</v>
      </c>
      <c r="Q57" s="161">
        <v>9.7060314242270643E-2</v>
      </c>
      <c r="R57" s="161">
        <v>5.9023360412188988E-2</v>
      </c>
      <c r="S57" s="162">
        <v>7.0161127060217404E-2</v>
      </c>
      <c r="T57" s="161">
        <v>2.1054109176183045E-2</v>
      </c>
      <c r="U57" s="161">
        <v>-4.8402049218007781E-2</v>
      </c>
      <c r="V57" s="162">
        <v>-6.221860710958039E-3</v>
      </c>
      <c r="W57" s="161">
        <v>1.2260896930569361E-2</v>
      </c>
      <c r="X57" s="161">
        <v>-4.69517360417223E-2</v>
      </c>
      <c r="Y57" s="162">
        <v>-1.5472598036332731E-2</v>
      </c>
      <c r="Z57" s="161">
        <v>-3.3712231455752494E-2</v>
      </c>
      <c r="AA57" s="161">
        <v>-1.1475577181550607E-2</v>
      </c>
      <c r="AB57" s="162">
        <v>-2.2843979419718528E-2</v>
      </c>
      <c r="AC57" s="161">
        <v>6.686359232822011E-5</v>
      </c>
      <c r="AD57" s="161">
        <v>-1.4722085352166656E-2</v>
      </c>
      <c r="AE57" s="162">
        <v>-6.8071083387872379E-3</v>
      </c>
      <c r="AF57" s="233">
        <v>5.2447829881774165E-3</v>
      </c>
      <c r="AG57" s="233">
        <v>-7.8891887899662921E-3</v>
      </c>
      <c r="AH57" s="234">
        <v>-1.2195092107613735E-3</v>
      </c>
      <c r="AI57" s="233">
        <v>2.8060417166147208E-2</v>
      </c>
      <c r="AJ57" s="233">
        <v>-1.6185965587440592E-3</v>
      </c>
      <c r="AK57" s="234">
        <v>1.4447900489631123E-2</v>
      </c>
      <c r="AL57" s="233">
        <v>2.9660890312361465E-2</v>
      </c>
      <c r="AM57" s="233">
        <v>1.5680056598732298E-2</v>
      </c>
      <c r="AN57" s="234">
        <v>2.2697459901820784E-2</v>
      </c>
      <c r="AO57" s="233">
        <v>3.8195513987286829E-2</v>
      </c>
      <c r="AP57" s="233">
        <v>3.6050349650349651E-2</v>
      </c>
      <c r="AQ57" s="234">
        <v>3.717879975252629E-2</v>
      </c>
      <c r="AR57" s="233">
        <v>9.4820744514619998E-2</v>
      </c>
      <c r="AS57" s="233">
        <v>5.2172577821463978E-2</v>
      </c>
      <c r="AT57" s="234">
        <v>7.356992567088827E-2</v>
      </c>
      <c r="AU57" s="233">
        <v>6.6535846559797523E-2</v>
      </c>
      <c r="AV57" s="233">
        <v>8.7714885646870619E-2</v>
      </c>
      <c r="AW57" s="234">
        <v>7.7625319390785333E-2</v>
      </c>
      <c r="AX57" s="233">
        <v>5.2151117502546591E-2</v>
      </c>
      <c r="AY57" s="233">
        <v>3.9286550302783579E-2</v>
      </c>
      <c r="AZ57" s="234">
        <v>4.5727044995186462E-2</v>
      </c>
      <c r="BA57" s="233">
        <v>2.9459317852129609E-2</v>
      </c>
      <c r="BB57" s="233">
        <v>5.2492684554902712E-2</v>
      </c>
      <c r="BC57" s="234">
        <v>4.021430170883377E-2</v>
      </c>
      <c r="BD57" s="233">
        <v>0.1112778366485201</v>
      </c>
      <c r="BE57" s="233">
        <v>0.1134425945059192</v>
      </c>
      <c r="BF57" s="234">
        <v>0.11237390880701559</v>
      </c>
      <c r="BG57" s="233">
        <v>0.12361366830448092</v>
      </c>
      <c r="BH57" s="233">
        <v>0.11230286875294827</v>
      </c>
      <c r="BI57" s="234">
        <v>0.11787695512523673</v>
      </c>
      <c r="BJ57" s="233">
        <v>0.14570172401746453</v>
      </c>
      <c r="BK57" s="233">
        <v>0.14361049396217293</v>
      </c>
      <c r="BL57" s="234">
        <v>0.14473526278160373</v>
      </c>
      <c r="BM57" s="233">
        <v>0.11913377812959403</v>
      </c>
      <c r="BN57" s="10"/>
    </row>
    <row r="58" spans="1:66" s="154" customFormat="1" ht="15" customHeight="1" x14ac:dyDescent="0.2">
      <c r="A58" s="288" t="s">
        <v>275</v>
      </c>
      <c r="B58" s="161">
        <v>0.17339484813533254</v>
      </c>
      <c r="C58" s="161">
        <v>0.12467532467532468</v>
      </c>
      <c r="D58" s="162">
        <v>0.14860271903323263</v>
      </c>
      <c r="E58" s="161">
        <v>0.14327917282127028</v>
      </c>
      <c r="F58" s="161">
        <v>0.13589128697042366</v>
      </c>
      <c r="G58" s="162">
        <v>0.13898777279058969</v>
      </c>
      <c r="H58" s="161">
        <v>9.4006814992984564E-2</v>
      </c>
      <c r="I58" s="161">
        <v>9.4589012804626185E-2</v>
      </c>
      <c r="J58" s="162">
        <v>9.4293561184009764E-2</v>
      </c>
      <c r="K58" s="161">
        <v>3.2644178454842222E-2</v>
      </c>
      <c r="L58" s="161">
        <v>4.6737060758178982E-2</v>
      </c>
      <c r="M58" s="162">
        <v>4.0489732960570714E-2</v>
      </c>
      <c r="N58" s="161">
        <v>5.3180396246089681E-2</v>
      </c>
      <c r="O58" s="161">
        <v>1.0939053842875409E-2</v>
      </c>
      <c r="P58" s="162">
        <v>3.1631762652705057E-2</v>
      </c>
      <c r="Q58" s="161">
        <v>3.4473507712944329E-2</v>
      </c>
      <c r="R58" s="161">
        <v>6.2590975254730702E-2</v>
      </c>
      <c r="S58" s="162">
        <v>4.9238805019427984E-2</v>
      </c>
      <c r="T58" s="161">
        <v>-1.7883585829821167E-2</v>
      </c>
      <c r="U58" s="161">
        <v>-8.1215220333884768E-3</v>
      </c>
      <c r="V58" s="162">
        <v>-1.3676432460461496E-2</v>
      </c>
      <c r="W58" s="161">
        <v>7.9370128837283282E-2</v>
      </c>
      <c r="X58" s="161">
        <v>9.1123767189887461E-2</v>
      </c>
      <c r="Y58" s="162">
        <v>8.5712167272188042E-2</v>
      </c>
      <c r="Z58" s="161">
        <v>6.2322563201297823E-2</v>
      </c>
      <c r="AA58" s="161">
        <v>8.2585999196894674E-2</v>
      </c>
      <c r="AB58" s="162">
        <v>7.250470809792843E-2</v>
      </c>
      <c r="AC58" s="161">
        <v>5.646791308741788E-2</v>
      </c>
      <c r="AD58" s="161">
        <v>6.6514684189352274E-2</v>
      </c>
      <c r="AE58" s="162">
        <v>6.134131269108177E-2</v>
      </c>
      <c r="AF58" s="233">
        <v>5.625084107118828E-2</v>
      </c>
      <c r="AG58" s="233">
        <v>7.5006881365262859E-2</v>
      </c>
      <c r="AH58" s="234">
        <v>6.5523576240048981E-2</v>
      </c>
      <c r="AI58" s="233">
        <v>5.8658877935986377E-2</v>
      </c>
      <c r="AJ58" s="233">
        <v>5.6339852350731766E-2</v>
      </c>
      <c r="AK58" s="234">
        <v>5.759819299786674E-2</v>
      </c>
      <c r="AL58" s="233">
        <v>5.3489556800815075E-2</v>
      </c>
      <c r="AM58" s="233">
        <v>7.9350649350649352E-2</v>
      </c>
      <c r="AN58" s="234">
        <v>6.6293724279835389E-2</v>
      </c>
      <c r="AO58" s="233">
        <v>8.2500000000000004E-2</v>
      </c>
      <c r="AP58" s="233">
        <v>8.2881773399014799E-2</v>
      </c>
      <c r="AQ58" s="234">
        <v>8.2692307692307676E-2</v>
      </c>
      <c r="AR58" s="233">
        <v>8.688203622124327E-2</v>
      </c>
      <c r="AS58" s="233">
        <v>6.671961874503575E-2</v>
      </c>
      <c r="AT58" s="234">
        <v>7.6479246393876932E-2</v>
      </c>
      <c r="AU58" s="233">
        <v>8.3388121849660296E-2</v>
      </c>
      <c r="AV58" s="233">
        <v>4.0899581589958163E-2</v>
      </c>
      <c r="AW58" s="234">
        <v>6.1650433479610398E-2</v>
      </c>
      <c r="AX58" s="233">
        <v>4.7997644287396932E-2</v>
      </c>
      <c r="AY58" s="233">
        <v>4.9654175699390936E-2</v>
      </c>
      <c r="AZ58" s="234">
        <v>4.8807487169165734E-2</v>
      </c>
      <c r="BA58" s="233">
        <v>7.1455938697318019E-2</v>
      </c>
      <c r="BB58" s="233">
        <v>4.7109456787251355E-2</v>
      </c>
      <c r="BC58" s="234">
        <v>6.0458031305809443E-2</v>
      </c>
      <c r="BD58" s="233">
        <v>0.10671024802922519</v>
      </c>
      <c r="BE58" s="233">
        <v>7.5915047446904638E-2</v>
      </c>
      <c r="BF58" s="234">
        <v>9.0837098802813626E-2</v>
      </c>
      <c r="BG58" s="233">
        <v>7.5023811268224799E-2</v>
      </c>
      <c r="BH58" s="233">
        <v>4.4895055140519391E-2</v>
      </c>
      <c r="BI58" s="234">
        <v>5.9736509655296879E-2</v>
      </c>
      <c r="BJ58" s="233">
        <v>4.3244751342679785E-2</v>
      </c>
      <c r="BK58" s="233">
        <v>6.6588687442559927E-2</v>
      </c>
      <c r="BL58" s="234">
        <v>5.386603816619781E-2</v>
      </c>
      <c r="BM58" s="233">
        <v>8.6826347305389226E-2</v>
      </c>
      <c r="BN58" s="10"/>
    </row>
    <row r="59" spans="1:66" s="154" customFormat="1" ht="15" customHeight="1" x14ac:dyDescent="0.2">
      <c r="A59" s="288" t="s">
        <v>7</v>
      </c>
      <c r="B59" s="285">
        <v>8.1329561527581321E-2</v>
      </c>
      <c r="C59" s="285">
        <v>9.2925026399155217E-2</v>
      </c>
      <c r="D59" s="286">
        <v>8.7140589169165644E-2</v>
      </c>
      <c r="E59" s="285">
        <v>8.1263307310149038E-2</v>
      </c>
      <c r="F59" s="285">
        <v>0.13105984620528252</v>
      </c>
      <c r="G59" s="286">
        <v>0.10690308142537443</v>
      </c>
      <c r="H59" s="285">
        <v>0.23819249425580802</v>
      </c>
      <c r="I59" s="285">
        <v>0.26851328434143584</v>
      </c>
      <c r="J59" s="286">
        <v>0.25258215962441316</v>
      </c>
      <c r="K59" s="285">
        <v>0.18344020072483969</v>
      </c>
      <c r="L59" s="285">
        <v>0.11104767342278046</v>
      </c>
      <c r="M59" s="286">
        <v>0.14767277856135402</v>
      </c>
      <c r="N59" s="285">
        <v>0.11716171617161716</v>
      </c>
      <c r="O59" s="285">
        <v>0.13020833333333334</v>
      </c>
      <c r="P59" s="286">
        <v>0.12369577155409116</v>
      </c>
      <c r="Q59" s="285">
        <v>0.10495455878041629</v>
      </c>
      <c r="R59" s="285">
        <v>0.12744331508991399</v>
      </c>
      <c r="S59" s="286">
        <v>0.11685982339955851</v>
      </c>
      <c r="T59" s="285">
        <v>0.21005677210056775</v>
      </c>
      <c r="U59" s="285">
        <v>2.8923076923076923E-2</v>
      </c>
      <c r="V59" s="286">
        <v>0.12534177579507844</v>
      </c>
      <c r="W59" s="285">
        <v>7.6646275638718966E-2</v>
      </c>
      <c r="X59" s="285">
        <v>0.15167548500881836</v>
      </c>
      <c r="Y59" s="286">
        <v>0.11794208056948714</v>
      </c>
      <c r="Z59" s="285">
        <v>0.14713896457765668</v>
      </c>
      <c r="AA59" s="285">
        <v>9.9180807489760089E-2</v>
      </c>
      <c r="AB59" s="286">
        <v>0.12273132996132102</v>
      </c>
      <c r="AC59" s="285">
        <v>9.7772635232860852E-2</v>
      </c>
      <c r="AD59" s="285">
        <v>8.5002442598925254E-2</v>
      </c>
      <c r="AE59" s="286">
        <v>9.0860927152317875E-2</v>
      </c>
      <c r="AF59" s="283">
        <v>-7.2122922546252743E-3</v>
      </c>
      <c r="AG59" s="283">
        <v>9.9696216514774921E-2</v>
      </c>
      <c r="AH59" s="284">
        <v>4.9632892804698965E-2</v>
      </c>
      <c r="AI59" s="283">
        <v>2.5305410122164047E-2</v>
      </c>
      <c r="AJ59" s="283">
        <v>5.8301647655259824E-2</v>
      </c>
      <c r="AK59" s="284">
        <v>4.2936475687389952E-2</v>
      </c>
      <c r="AL59" s="283">
        <v>2.0017597888253406E-2</v>
      </c>
      <c r="AM59" s="283">
        <v>-3.3986928104575161E-2</v>
      </c>
      <c r="AN59" s="284">
        <v>-7.1147110332749558E-3</v>
      </c>
      <c r="AO59" s="283">
        <v>-8.1718827620466963E-2</v>
      </c>
      <c r="AP59" s="283">
        <v>-1.9740400216333151E-2</v>
      </c>
      <c r="AQ59" s="284">
        <v>-5.2175038839979281E-2</v>
      </c>
      <c r="AR59" s="283">
        <v>3.9443155452436193E-2</v>
      </c>
      <c r="AS59" s="283">
        <v>0.1179538117705488</v>
      </c>
      <c r="AT59" s="284">
        <v>8.1739130434782606E-2</v>
      </c>
      <c r="AU59" s="283">
        <v>0.10599793174767322</v>
      </c>
      <c r="AV59" s="283">
        <v>0.1582363473589973</v>
      </c>
      <c r="AW59" s="284">
        <v>0.13399712092130517</v>
      </c>
      <c r="AX59" s="283">
        <v>0.15512405609492991</v>
      </c>
      <c r="AY59" s="283">
        <v>2.0405087140838434E-2</v>
      </c>
      <c r="AZ59" s="284">
        <v>9.0755545546672658E-2</v>
      </c>
      <c r="BA59" s="283">
        <v>3.0692362598144184E-2</v>
      </c>
      <c r="BB59" s="283">
        <v>-5.0255307712980375E-2</v>
      </c>
      <c r="BC59" s="284">
        <v>-7.3195355880868252E-3</v>
      </c>
      <c r="BD59" s="283">
        <v>0.1315910132966529</v>
      </c>
      <c r="BE59" s="283">
        <v>0.15869897402313904</v>
      </c>
      <c r="BF59" s="284">
        <v>0.14547690931454768</v>
      </c>
      <c r="BG59" s="283">
        <v>0.16640926640926643</v>
      </c>
      <c r="BH59" s="283">
        <v>0.23451910408432147</v>
      </c>
      <c r="BI59" s="284">
        <v>0.20316388197653748</v>
      </c>
      <c r="BJ59" s="283">
        <v>0.18561836690491662</v>
      </c>
      <c r="BK59" s="283">
        <v>8.562874251497006E-2</v>
      </c>
      <c r="BL59" s="284">
        <v>0.13359650945356324</v>
      </c>
      <c r="BM59" s="283">
        <v>5.126658624849216E-2</v>
      </c>
      <c r="BN59" s="10"/>
    </row>
    <row r="60" spans="1:66" s="154" customFormat="1" ht="15" customHeight="1" x14ac:dyDescent="0.2">
      <c r="A60" s="207" t="s">
        <v>9</v>
      </c>
      <c r="B60" s="163">
        <v>0.14258677619392768</v>
      </c>
      <c r="C60" s="163">
        <v>0.11708304683321873</v>
      </c>
      <c r="D60" s="162">
        <v>0.12949894142554694</v>
      </c>
      <c r="E60" s="163">
        <v>0.12746031746031747</v>
      </c>
      <c r="F60" s="163">
        <v>0.18109125117591721</v>
      </c>
      <c r="G60" s="162">
        <v>0.15650243795939162</v>
      </c>
      <c r="H60" s="163">
        <v>0.21081723461293975</v>
      </c>
      <c r="I60" s="163">
        <v>0.23011773343472219</v>
      </c>
      <c r="J60" s="162">
        <v>0.22072120559741659</v>
      </c>
      <c r="K60" s="163">
        <v>0.14293908768096147</v>
      </c>
      <c r="L60" s="163">
        <v>8.0985180546858687E-2</v>
      </c>
      <c r="M60" s="162">
        <v>0.11126382791336954</v>
      </c>
      <c r="N60" s="163">
        <v>0.14931302764442972</v>
      </c>
      <c r="O60" s="163">
        <v>0.10465373009837353</v>
      </c>
      <c r="P60" s="162">
        <v>0.12739313666465985</v>
      </c>
      <c r="Q60" s="163">
        <v>0.10520804393819588</v>
      </c>
      <c r="R60" s="163">
        <v>0.13821312470974884</v>
      </c>
      <c r="S60" s="162">
        <v>0.12318544463903482</v>
      </c>
      <c r="T60" s="163">
        <v>0.12526004966109658</v>
      </c>
      <c r="U60" s="163">
        <v>-0.14656313200669147</v>
      </c>
      <c r="V60" s="162">
        <v>1.601541333012222E-2</v>
      </c>
      <c r="W60" s="163">
        <v>-5.1244693411037698E-3</v>
      </c>
      <c r="X60" s="163">
        <v>6.3955873638145616E-2</v>
      </c>
      <c r="Y60" s="162">
        <v>3.1105481400045414E-2</v>
      </c>
      <c r="Z60" s="163">
        <v>-8.4106923162957162E-3</v>
      </c>
      <c r="AA60" s="163">
        <v>-1.2225605599236468E-2</v>
      </c>
      <c r="AB60" s="162">
        <v>-1.0303002975922087E-2</v>
      </c>
      <c r="AC60" s="163">
        <v>-3.124784596650047E-2</v>
      </c>
      <c r="AD60" s="163">
        <v>-2.1380527352241628E-2</v>
      </c>
      <c r="AE60" s="162">
        <v>-2.6578233927188225E-2</v>
      </c>
      <c r="AF60" s="235">
        <v>7.6034063260340626E-3</v>
      </c>
      <c r="AG60" s="235">
        <v>1.4225198923807887E-2</v>
      </c>
      <c r="AH60" s="234">
        <v>1.0857030349056338E-2</v>
      </c>
      <c r="AI60" s="235">
        <v>2.9100529100529099E-2</v>
      </c>
      <c r="AJ60" s="235">
        <v>2.7362475060244081E-2</v>
      </c>
      <c r="AK60" s="234">
        <v>2.8227172072424124E-2</v>
      </c>
      <c r="AL60" s="235">
        <v>4.1459799054095393E-2</v>
      </c>
      <c r="AM60" s="235">
        <v>3.6233813384969137E-2</v>
      </c>
      <c r="AN60" s="234">
        <v>3.8883718710477959E-2</v>
      </c>
      <c r="AO60" s="235">
        <v>5.6297863532874914E-2</v>
      </c>
      <c r="AP60" s="235">
        <v>7.2675546359756885E-2</v>
      </c>
      <c r="AQ60" s="234">
        <v>6.4752283574949096E-2</v>
      </c>
      <c r="AR60" s="235">
        <v>0.11391779087708194</v>
      </c>
      <c r="AS60" s="235">
        <v>9.6465658589907091E-2</v>
      </c>
      <c r="AT60" s="234">
        <v>0.10483289708281174</v>
      </c>
      <c r="AU60" s="235">
        <v>9.6150672119422687E-2</v>
      </c>
      <c r="AV60" s="235">
        <v>0.12306726575921764</v>
      </c>
      <c r="AW60" s="234">
        <v>0.11031156302959197</v>
      </c>
      <c r="AX60" s="235">
        <v>0.13274170364352228</v>
      </c>
      <c r="AY60" s="235">
        <v>8.128769356153219E-2</v>
      </c>
      <c r="AZ60" s="234">
        <v>0.10755939180241555</v>
      </c>
      <c r="BA60" s="235">
        <v>5.1595290905988737E-2</v>
      </c>
      <c r="BB60" s="235">
        <v>4.8233645549081793E-2</v>
      </c>
      <c r="BC60" s="234">
        <v>4.9979175343606824E-2</v>
      </c>
      <c r="BD60" s="235">
        <v>9.1209131227008633E-2</v>
      </c>
      <c r="BE60" s="235">
        <v>0.16911389534554114</v>
      </c>
      <c r="BF60" s="234">
        <v>0.13390817991144255</v>
      </c>
      <c r="BG60" s="235">
        <v>0.23401567111884991</v>
      </c>
      <c r="BH60" s="235">
        <v>0.16538345016349257</v>
      </c>
      <c r="BI60" s="234">
        <v>0.19942182834936731</v>
      </c>
      <c r="BJ60" s="235">
        <v>9.1282524292670378E-2</v>
      </c>
      <c r="BK60" s="235">
        <v>8.5475396870233325E-2</v>
      </c>
      <c r="BL60" s="234">
        <v>8.8460078242353218E-2</v>
      </c>
      <c r="BM60" s="235">
        <v>8.4133601911275599E-2</v>
      </c>
      <c r="BN60" s="10"/>
    </row>
    <row r="63" spans="1:66" ht="15" customHeight="1" x14ac:dyDescent="0.2">
      <c r="A63" s="5"/>
    </row>
  </sheetData>
  <phoneticPr fontId="0" type="noConversion"/>
  <pageMargins left="0.19685039370078741" right="0.19685039370078741" top="0.39370078740157483" bottom="0.39370078740157483" header="0.19685039370078741" footer="0.19685039370078741"/>
  <pageSetup paperSize="8" scale="88" orientation="landscape" r:id="rId1"/>
  <headerFooter alignWithMargins="0">
    <oddFooter>&amp;L&amp;F&amp;C&amp;A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BN37"/>
  <sheetViews>
    <sheetView zoomScale="90" zoomScaleNormal="90" workbookViewId="0">
      <pane xSplit="1" ySplit="5" topLeftCell="AK6"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5" customHeight="1" outlineLevelCol="1" x14ac:dyDescent="0.2"/>
  <cols>
    <col min="1" max="1" width="37" style="10" customWidth="1"/>
    <col min="2" max="3" width="8.5703125" style="8" hidden="1" customWidth="1" outlineLevel="1"/>
    <col min="4" max="4" width="8.7109375" style="30" hidden="1" customWidth="1" outlineLevel="1"/>
    <col min="5" max="6" width="8.5703125" style="8" hidden="1" customWidth="1" outlineLevel="1"/>
    <col min="7" max="7" width="8.7109375" style="30" hidden="1" customWidth="1" outlineLevel="1"/>
    <col min="8" max="9" width="8.5703125" style="8" hidden="1" customWidth="1" outlineLevel="1"/>
    <col min="10" max="10" width="8.7109375" style="30" hidden="1" customWidth="1" outlineLevel="1"/>
    <col min="11" max="12" width="8.5703125" style="8" hidden="1" customWidth="1" outlineLevel="1"/>
    <col min="13" max="13" width="8.7109375" style="30" hidden="1" customWidth="1" outlineLevel="1"/>
    <col min="14" max="15" width="8.5703125" style="8" hidden="1" customWidth="1" outlineLevel="1"/>
    <col min="16" max="16" width="8.7109375" style="30" hidden="1" customWidth="1" outlineLevel="1"/>
    <col min="17" max="18" width="8.5703125" style="8" hidden="1" customWidth="1" outlineLevel="1"/>
    <col min="19" max="19" width="8.7109375" style="30" hidden="1" customWidth="1" outlineLevel="1"/>
    <col min="20" max="20" width="8.5703125" style="8" hidden="1" customWidth="1" outlineLevel="1"/>
    <col min="21" max="21" width="9.28515625" style="10" hidden="1" customWidth="1" outlineLevel="1"/>
    <col min="22" max="22" width="8.7109375" style="10" hidden="1" customWidth="1" outlineLevel="1"/>
    <col min="23" max="24" width="9.28515625" style="10" hidden="1" customWidth="1" outlineLevel="1"/>
    <col min="25" max="25" width="8.7109375" style="10" hidden="1" customWidth="1" outlineLevel="1"/>
    <col min="26" max="27" width="9.28515625" style="10" hidden="1" customWidth="1" outlineLevel="1"/>
    <col min="28" max="28" width="8.7109375" style="10" hidden="1" customWidth="1" outlineLevel="1"/>
    <col min="29" max="36" width="9.28515625" style="10" hidden="1" customWidth="1" outlineLevel="1"/>
    <col min="37" max="37" width="9.28515625" style="10" collapsed="1"/>
    <col min="38" max="39" width="9.28515625" style="10" hidden="1" customWidth="1" outlineLevel="1"/>
    <col min="40" max="40" width="9.28515625" style="10" collapsed="1"/>
    <col min="41" max="42" width="9.28515625" style="10" hidden="1" customWidth="1" outlineLevel="1"/>
    <col min="43" max="43" width="9.28515625" style="10" collapsed="1"/>
    <col min="44" max="45" width="9.28515625" style="10" hidden="1" customWidth="1" outlineLevel="1"/>
    <col min="46" max="46" width="9.28515625" style="10" collapsed="1"/>
    <col min="47" max="48" width="0" style="10" hidden="1" customWidth="1" outlineLevel="1"/>
    <col min="49" max="49" width="9.28515625" style="10" collapsed="1"/>
    <col min="50" max="16384" width="9.28515625" style="10"/>
  </cols>
  <sheetData>
    <row r="1" spans="1:66" ht="15" customHeight="1" x14ac:dyDescent="0.25">
      <c r="A1" s="99" t="s">
        <v>205</v>
      </c>
      <c r="B1" s="100"/>
      <c r="C1" s="100"/>
      <c r="D1" s="89"/>
      <c r="E1" s="100"/>
      <c r="F1" s="100"/>
      <c r="G1" s="89"/>
      <c r="H1" s="100"/>
      <c r="I1" s="100"/>
      <c r="J1" s="89"/>
      <c r="K1" s="100"/>
      <c r="L1" s="100"/>
      <c r="M1" s="89"/>
      <c r="N1" s="100"/>
      <c r="O1" s="100"/>
      <c r="P1" s="89"/>
      <c r="Q1" s="100"/>
      <c r="R1" s="100"/>
      <c r="S1" s="89"/>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row>
    <row r="2" spans="1:66" ht="15" customHeight="1" x14ac:dyDescent="0.2">
      <c r="A2" s="106"/>
      <c r="B2" s="100"/>
      <c r="C2" s="100"/>
      <c r="D2" s="89"/>
      <c r="E2" s="100"/>
      <c r="F2" s="100"/>
      <c r="G2" s="89"/>
      <c r="H2" s="100"/>
      <c r="I2" s="100"/>
      <c r="J2" s="89"/>
      <c r="K2" s="100"/>
      <c r="L2" s="100"/>
      <c r="M2" s="89"/>
      <c r="N2" s="100"/>
      <c r="O2" s="100"/>
      <c r="P2" s="89"/>
      <c r="Q2" s="100"/>
      <c r="R2" s="100"/>
      <c r="S2" s="89"/>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row>
    <row r="3" spans="1:66" ht="15" customHeight="1" x14ac:dyDescent="0.25">
      <c r="A3" s="99" t="s">
        <v>98</v>
      </c>
      <c r="B3" s="100"/>
      <c r="C3" s="100"/>
      <c r="D3" s="89"/>
      <c r="E3" s="100"/>
      <c r="F3" s="100"/>
      <c r="G3" s="89"/>
      <c r="H3" s="100"/>
      <c r="I3" s="100"/>
      <c r="J3" s="89"/>
      <c r="K3" s="100"/>
      <c r="L3" s="100"/>
      <c r="M3" s="89"/>
      <c r="N3" s="100"/>
      <c r="O3" s="100"/>
      <c r="P3" s="89"/>
      <c r="Q3" s="100"/>
      <c r="R3" s="100"/>
      <c r="S3" s="89"/>
      <c r="T3" s="100"/>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154"/>
    </row>
    <row r="4" spans="1:66" ht="15" customHeight="1" x14ac:dyDescent="0.2">
      <c r="A4" s="86"/>
      <c r="B4" s="107" t="s">
        <v>80</v>
      </c>
      <c r="C4" s="107" t="s">
        <v>81</v>
      </c>
      <c r="D4" s="108" t="s">
        <v>82</v>
      </c>
      <c r="E4" s="107" t="s">
        <v>80</v>
      </c>
      <c r="F4" s="107" t="s">
        <v>81</v>
      </c>
      <c r="G4" s="108" t="s">
        <v>82</v>
      </c>
      <c r="H4" s="107" t="s">
        <v>80</v>
      </c>
      <c r="I4" s="107" t="s">
        <v>81</v>
      </c>
      <c r="J4" s="108" t="s">
        <v>82</v>
      </c>
      <c r="K4" s="107" t="s">
        <v>80</v>
      </c>
      <c r="L4" s="107" t="s">
        <v>81</v>
      </c>
      <c r="M4" s="108" t="s">
        <v>82</v>
      </c>
      <c r="N4" s="107" t="s">
        <v>80</v>
      </c>
      <c r="O4" s="107" t="s">
        <v>81</v>
      </c>
      <c r="P4" s="108" t="s">
        <v>82</v>
      </c>
      <c r="Q4" s="107" t="s">
        <v>80</v>
      </c>
      <c r="R4" s="107" t="s">
        <v>81</v>
      </c>
      <c r="S4" s="108" t="s">
        <v>82</v>
      </c>
      <c r="T4" s="107" t="s">
        <v>80</v>
      </c>
      <c r="U4" s="107" t="s">
        <v>81</v>
      </c>
      <c r="V4" s="108" t="s">
        <v>82</v>
      </c>
      <c r="W4" s="107" t="s">
        <v>80</v>
      </c>
      <c r="X4" s="107" t="s">
        <v>81</v>
      </c>
      <c r="Y4" s="108" t="s">
        <v>82</v>
      </c>
      <c r="Z4" s="107" t="s">
        <v>84</v>
      </c>
      <c r="AA4" s="107" t="s">
        <v>81</v>
      </c>
      <c r="AB4" s="108" t="s">
        <v>82</v>
      </c>
      <c r="AC4" s="107" t="s">
        <v>84</v>
      </c>
      <c r="AD4" s="107" t="s">
        <v>90</v>
      </c>
      <c r="AE4" s="108" t="s">
        <v>91</v>
      </c>
      <c r="AF4" s="107" t="s">
        <v>84</v>
      </c>
      <c r="AG4" s="107" t="s">
        <v>90</v>
      </c>
      <c r="AH4" s="108" t="s">
        <v>91</v>
      </c>
      <c r="AI4" s="107" t="s">
        <v>84</v>
      </c>
      <c r="AJ4" s="107" t="s">
        <v>90</v>
      </c>
      <c r="AK4" s="108" t="s">
        <v>91</v>
      </c>
      <c r="AL4" s="107" t="s">
        <v>84</v>
      </c>
      <c r="AM4" s="107" t="s">
        <v>90</v>
      </c>
      <c r="AN4" s="108" t="s">
        <v>91</v>
      </c>
      <c r="AO4" s="107" t="s">
        <v>84</v>
      </c>
      <c r="AP4" s="107" t="s">
        <v>90</v>
      </c>
      <c r="AQ4" s="108" t="s">
        <v>91</v>
      </c>
      <c r="AR4" s="107" t="s">
        <v>84</v>
      </c>
      <c r="AS4" s="107" t="s">
        <v>90</v>
      </c>
      <c r="AT4" s="108" t="s">
        <v>91</v>
      </c>
      <c r="AU4" s="107" t="s">
        <v>84</v>
      </c>
      <c r="AV4" s="107" t="s">
        <v>90</v>
      </c>
      <c r="AW4" s="108" t="s">
        <v>91</v>
      </c>
      <c r="AX4" s="107" t="s">
        <v>84</v>
      </c>
      <c r="AY4" s="107" t="s">
        <v>90</v>
      </c>
      <c r="AZ4" s="108" t="s">
        <v>91</v>
      </c>
      <c r="BA4" s="107" t="s">
        <v>84</v>
      </c>
      <c r="BB4" s="107" t="s">
        <v>90</v>
      </c>
      <c r="BC4" s="108" t="s">
        <v>91</v>
      </c>
      <c r="BD4" s="107" t="s">
        <v>84</v>
      </c>
      <c r="BE4" s="107" t="s">
        <v>90</v>
      </c>
      <c r="BF4" s="108" t="s">
        <v>91</v>
      </c>
      <c r="BG4" s="107" t="s">
        <v>84</v>
      </c>
      <c r="BH4" s="107" t="s">
        <v>90</v>
      </c>
      <c r="BI4" s="108" t="s">
        <v>91</v>
      </c>
      <c r="BJ4" s="107" t="s">
        <v>84</v>
      </c>
      <c r="BK4" s="107" t="s">
        <v>90</v>
      </c>
      <c r="BL4" s="108" t="s">
        <v>91</v>
      </c>
      <c r="BM4" s="107" t="s">
        <v>84</v>
      </c>
      <c r="BN4" s="154"/>
    </row>
    <row r="5" spans="1:66" ht="15" customHeight="1" x14ac:dyDescent="0.2">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c r="BM5" s="88">
        <v>2024</v>
      </c>
      <c r="BN5" s="154"/>
    </row>
    <row r="6" spans="1:66" s="154" customFormat="1" ht="15" customHeight="1" x14ac:dyDescent="0.2">
      <c r="A6" s="143" t="s">
        <v>231</v>
      </c>
      <c r="B6" s="141">
        <v>2557.6194999999998</v>
      </c>
      <c r="C6" s="141">
        <v>2612.4695999999999</v>
      </c>
      <c r="D6" s="142">
        <v>2612.4695999999999</v>
      </c>
      <c r="E6" s="141">
        <v>2583.5267999999996</v>
      </c>
      <c r="F6" s="141">
        <v>2532.6937000000003</v>
      </c>
      <c r="G6" s="142">
        <v>2532.6937000000003</v>
      </c>
      <c r="H6" s="141">
        <v>2650.8258999999998</v>
      </c>
      <c r="I6" s="141">
        <v>2867.9592000000002</v>
      </c>
      <c r="J6" s="142">
        <v>2867.9592000000002</v>
      </c>
      <c r="K6" s="141">
        <v>3104.8647000000001</v>
      </c>
      <c r="L6" s="141">
        <v>3164.3031000000001</v>
      </c>
      <c r="M6" s="142">
        <v>3164.3031000000001</v>
      </c>
      <c r="N6" s="141">
        <v>3158.8865000000001</v>
      </c>
      <c r="O6" s="141">
        <v>3169.1697000000004</v>
      </c>
      <c r="P6" s="142">
        <v>3169.1697000000004</v>
      </c>
      <c r="Q6" s="141">
        <v>3804.3747999999996</v>
      </c>
      <c r="R6" s="141">
        <v>3769.0756000000001</v>
      </c>
      <c r="S6" s="142">
        <v>3769.0756000000001</v>
      </c>
      <c r="T6" s="141">
        <v>4566.3919000000005</v>
      </c>
      <c r="U6" s="141">
        <v>4178.8968999999997</v>
      </c>
      <c r="V6" s="142">
        <v>4178.8968999999997</v>
      </c>
      <c r="W6" s="141">
        <v>4189.7142999999996</v>
      </c>
      <c r="X6" s="141">
        <v>4268.6044000000002</v>
      </c>
      <c r="Y6" s="142">
        <v>4268.6044000000002</v>
      </c>
      <c r="Z6" s="141">
        <v>4326.6552999999994</v>
      </c>
      <c r="AA6" s="141">
        <v>3379.0222000000003</v>
      </c>
      <c r="AB6" s="142">
        <v>3379.0222000000003</v>
      </c>
      <c r="AC6" s="141">
        <v>2979.7812000000004</v>
      </c>
      <c r="AD6" s="141">
        <v>2348.9822000000004</v>
      </c>
      <c r="AE6" s="142">
        <v>2348.9822000000004</v>
      </c>
      <c r="AF6" s="141">
        <v>2312.8449999999998</v>
      </c>
      <c r="AG6" s="141">
        <v>2398.5113999999999</v>
      </c>
      <c r="AH6" s="142">
        <v>2398.5113999999999</v>
      </c>
      <c r="AI6" s="141">
        <v>2395.9347000000002</v>
      </c>
      <c r="AJ6" s="141">
        <v>2533.0006000000003</v>
      </c>
      <c r="AK6" s="142">
        <v>2533.0006000000003</v>
      </c>
      <c r="AL6" s="224">
        <v>2485.6872999999996</v>
      </c>
      <c r="AM6" s="141">
        <v>2432.8122999999996</v>
      </c>
      <c r="AN6" s="142">
        <v>2432.8122999999996</v>
      </c>
      <c r="AO6" s="224">
        <v>2202.0142999999998</v>
      </c>
      <c r="AP6" s="141">
        <v>2088.7031000000002</v>
      </c>
      <c r="AQ6" s="142">
        <v>2088.7031000000002</v>
      </c>
      <c r="AR6" s="224">
        <v>2127.1431000000002</v>
      </c>
      <c r="AS6" s="141">
        <v>2140.5673999999999</v>
      </c>
      <c r="AT6" s="142">
        <v>2140.5673999999999</v>
      </c>
      <c r="AU6" s="224">
        <v>2237.6633999999999</v>
      </c>
      <c r="AV6" s="141">
        <v>2478.5257999999999</v>
      </c>
      <c r="AW6" s="142">
        <v>2478.5257999999999</v>
      </c>
      <c r="AX6" s="224">
        <v>2488.3542000000002</v>
      </c>
      <c r="AY6" s="141">
        <v>2229.8572000000004</v>
      </c>
      <c r="AZ6" s="142">
        <v>2229.8572000000004</v>
      </c>
      <c r="BA6" s="224">
        <v>2667.3888999999999</v>
      </c>
      <c r="BB6" s="141">
        <v>2626.3692000000001</v>
      </c>
      <c r="BC6" s="142">
        <v>2626.3692000000001</v>
      </c>
      <c r="BD6" s="224">
        <v>2779.48</v>
      </c>
      <c r="BE6" s="141">
        <v>2975.1525999999999</v>
      </c>
      <c r="BF6" s="142">
        <v>2975.1525999999999</v>
      </c>
      <c r="BG6" s="224">
        <v>3408.5696000000003</v>
      </c>
      <c r="BH6" s="141">
        <v>3694.7411000000002</v>
      </c>
      <c r="BI6" s="142">
        <v>3694.7411000000002</v>
      </c>
      <c r="BJ6" s="224">
        <v>3495.0493999999999</v>
      </c>
      <c r="BK6" s="141">
        <v>3466.0423999999998</v>
      </c>
      <c r="BL6" s="142">
        <v>3466.0423999999998</v>
      </c>
      <c r="BM6" s="224">
        <v>3554.3063999999999</v>
      </c>
    </row>
    <row r="7" spans="1:66" s="154" customFormat="1" ht="15" customHeight="1" x14ac:dyDescent="0.2">
      <c r="A7" s="288" t="s">
        <v>256</v>
      </c>
      <c r="B7" s="141">
        <v>183.1977</v>
      </c>
      <c r="C7" s="141">
        <v>161.5436</v>
      </c>
      <c r="D7" s="142">
        <v>161.5436</v>
      </c>
      <c r="E7" s="141">
        <v>156.91</v>
      </c>
      <c r="F7" s="141">
        <v>239.8518</v>
      </c>
      <c r="G7" s="142">
        <v>239.8518</v>
      </c>
      <c r="H7" s="141">
        <v>280.2242</v>
      </c>
      <c r="I7" s="141">
        <v>252.82820000000001</v>
      </c>
      <c r="J7" s="142">
        <v>252.82820000000001</v>
      </c>
      <c r="K7" s="141">
        <v>291.7629</v>
      </c>
      <c r="L7" s="141">
        <v>261.85419999999999</v>
      </c>
      <c r="M7" s="142">
        <v>261.85419999999999</v>
      </c>
      <c r="N7" s="141">
        <v>279.54399999999998</v>
      </c>
      <c r="O7" s="141">
        <v>234.72</v>
      </c>
      <c r="P7" s="142">
        <v>234.72</v>
      </c>
      <c r="Q7" s="141">
        <v>234.54520000000002</v>
      </c>
      <c r="R7" s="141">
        <v>182.9906</v>
      </c>
      <c r="S7" s="142">
        <v>182.9906</v>
      </c>
      <c r="T7" s="141">
        <v>288.46959999999996</v>
      </c>
      <c r="U7" s="141">
        <v>182.5934</v>
      </c>
      <c r="V7" s="142">
        <v>182.5934</v>
      </c>
      <c r="W7" s="141">
        <v>174.83539999999999</v>
      </c>
      <c r="X7" s="141">
        <v>172.2978</v>
      </c>
      <c r="Y7" s="142">
        <v>172.2978</v>
      </c>
      <c r="Z7" s="141">
        <v>123.3991</v>
      </c>
      <c r="AA7" s="141">
        <v>82.358500000000006</v>
      </c>
      <c r="AB7" s="142">
        <v>82.358500000000006</v>
      </c>
      <c r="AC7" s="141">
        <v>95.506299999999996</v>
      </c>
      <c r="AD7" s="141">
        <v>72.915899999999993</v>
      </c>
      <c r="AE7" s="142">
        <v>72.915899999999993</v>
      </c>
      <c r="AF7" s="141">
        <v>79.366</v>
      </c>
      <c r="AG7" s="141">
        <v>95.319699999999997</v>
      </c>
      <c r="AH7" s="142">
        <v>95.319699999999997</v>
      </c>
      <c r="AI7" s="141">
        <v>112.5411</v>
      </c>
      <c r="AJ7" s="141">
        <v>103.3325</v>
      </c>
      <c r="AK7" s="142">
        <v>103.3325</v>
      </c>
      <c r="AL7" s="224">
        <v>131.017</v>
      </c>
      <c r="AM7" s="141">
        <v>112.7568</v>
      </c>
      <c r="AN7" s="142">
        <v>112.7568</v>
      </c>
      <c r="AO7" s="224">
        <v>2041.6749</v>
      </c>
      <c r="AP7" s="141">
        <v>1862.3318000000002</v>
      </c>
      <c r="AQ7" s="142">
        <v>1862.3318000000002</v>
      </c>
      <c r="AR7" s="224">
        <v>1926.4069999999999</v>
      </c>
      <c r="AS7" s="141">
        <v>1735.5998999999999</v>
      </c>
      <c r="AT7" s="142">
        <v>1735.5998999999999</v>
      </c>
      <c r="AU7" s="224">
        <v>1749.8923</v>
      </c>
      <c r="AV7" s="141">
        <v>1820.7896000000001</v>
      </c>
      <c r="AW7" s="142">
        <v>1820.7896000000001</v>
      </c>
      <c r="AX7" s="224">
        <v>1930.9403</v>
      </c>
      <c r="AY7" s="141">
        <v>1850.1608999999999</v>
      </c>
      <c r="AZ7" s="142">
        <v>1850.1608999999999</v>
      </c>
      <c r="BA7" s="224">
        <v>1958.5993999999998</v>
      </c>
      <c r="BB7" s="141">
        <v>2059.4087</v>
      </c>
      <c r="BC7" s="142">
        <v>2059.4087</v>
      </c>
      <c r="BD7" s="224">
        <v>2055.9252999999999</v>
      </c>
      <c r="BE7" s="141">
        <v>2374.3453</v>
      </c>
      <c r="BF7" s="142">
        <v>2374.3453</v>
      </c>
      <c r="BG7" s="224">
        <v>3077.5097999999998</v>
      </c>
      <c r="BH7" s="141">
        <v>3319.4544000000001</v>
      </c>
      <c r="BI7" s="142">
        <v>3319.4544000000001</v>
      </c>
      <c r="BJ7" s="224">
        <v>3486.9581000000003</v>
      </c>
      <c r="BK7" s="141">
        <v>3561.6311000000001</v>
      </c>
      <c r="BL7" s="142">
        <v>3561.6311000000001</v>
      </c>
      <c r="BM7" s="224">
        <v>3482.0783999999999</v>
      </c>
    </row>
    <row r="8" spans="1:66" s="154" customFormat="1" ht="15" customHeight="1" x14ac:dyDescent="0.2">
      <c r="A8" s="288" t="s">
        <v>274</v>
      </c>
      <c r="B8" s="141">
        <v>0</v>
      </c>
      <c r="C8" s="141">
        <v>0</v>
      </c>
      <c r="D8" s="142">
        <v>0</v>
      </c>
      <c r="E8" s="141">
        <v>0</v>
      </c>
      <c r="F8" s="141">
        <v>96.009699999999995</v>
      </c>
      <c r="G8" s="142">
        <v>96.009699999999995</v>
      </c>
      <c r="H8" s="141">
        <v>117.3018</v>
      </c>
      <c r="I8" s="141">
        <v>61.386699999999998</v>
      </c>
      <c r="J8" s="142">
        <v>61.386699999999998</v>
      </c>
      <c r="K8" s="141">
        <v>79.572699999999998</v>
      </c>
      <c r="L8" s="141">
        <v>67.072399999999988</v>
      </c>
      <c r="M8" s="142">
        <v>67.072399999999988</v>
      </c>
      <c r="N8" s="141">
        <v>50.296699999999994</v>
      </c>
      <c r="O8" s="141">
        <v>62.570599999999999</v>
      </c>
      <c r="P8" s="142">
        <v>62.570599999999999</v>
      </c>
      <c r="Q8" s="141">
        <v>110.7538</v>
      </c>
      <c r="R8" s="141">
        <v>740.69259999999997</v>
      </c>
      <c r="S8" s="142">
        <v>740.69259999999997</v>
      </c>
      <c r="T8" s="141">
        <v>985.56679999999994</v>
      </c>
      <c r="U8" s="141">
        <v>768.07299999999998</v>
      </c>
      <c r="V8" s="142">
        <v>768.07299999999998</v>
      </c>
      <c r="W8" s="141">
        <v>665.30449999999996</v>
      </c>
      <c r="X8" s="141">
        <v>675.51830000000007</v>
      </c>
      <c r="Y8" s="142">
        <v>675.51830000000007</v>
      </c>
      <c r="Z8" s="141">
        <v>585.57140000000004</v>
      </c>
      <c r="AA8" s="141">
        <v>591.3039</v>
      </c>
      <c r="AB8" s="142">
        <v>591.3039</v>
      </c>
      <c r="AC8" s="141">
        <v>574.61219999999992</v>
      </c>
      <c r="AD8" s="141">
        <v>535.98830000000009</v>
      </c>
      <c r="AE8" s="142">
        <v>535.98830000000009</v>
      </c>
      <c r="AF8" s="141">
        <v>503.25430000000006</v>
      </c>
      <c r="AG8" s="141">
        <v>613.06889999999987</v>
      </c>
      <c r="AH8" s="142">
        <v>613.06889999999987</v>
      </c>
      <c r="AI8" s="141">
        <v>623.35350000000005</v>
      </c>
      <c r="AJ8" s="141">
        <v>579.18140000000005</v>
      </c>
      <c r="AK8" s="142">
        <v>579.18140000000005</v>
      </c>
      <c r="AL8" s="224">
        <v>673.46450000000004</v>
      </c>
      <c r="AM8" s="141">
        <v>693.98860000000013</v>
      </c>
      <c r="AN8" s="142">
        <v>693.98860000000013</v>
      </c>
      <c r="AO8" s="224">
        <v>698.29869999999994</v>
      </c>
      <c r="AP8" s="141">
        <v>629.53839999999991</v>
      </c>
      <c r="AQ8" s="142">
        <v>629.53839999999991</v>
      </c>
      <c r="AR8" s="224">
        <v>730.74040000000002</v>
      </c>
      <c r="AS8" s="141">
        <v>659.99029999999993</v>
      </c>
      <c r="AT8" s="142">
        <v>659.99029999999993</v>
      </c>
      <c r="AU8" s="224">
        <v>664.4987000000001</v>
      </c>
      <c r="AV8" s="141">
        <v>721.46570000000008</v>
      </c>
      <c r="AW8" s="142">
        <v>721.46570000000008</v>
      </c>
      <c r="AX8" s="224">
        <v>847.42</v>
      </c>
      <c r="AY8" s="141">
        <v>911.44139999999993</v>
      </c>
      <c r="AZ8" s="142">
        <v>911.44139999999993</v>
      </c>
      <c r="BA8" s="224">
        <v>933.07159999999988</v>
      </c>
      <c r="BB8" s="141">
        <v>894.91120000000001</v>
      </c>
      <c r="BC8" s="142">
        <v>894.91120000000001</v>
      </c>
      <c r="BD8" s="224">
        <v>711.56500000000005</v>
      </c>
      <c r="BE8" s="141">
        <v>809.66570000000002</v>
      </c>
      <c r="BF8" s="142">
        <v>809.66570000000002</v>
      </c>
      <c r="BG8" s="224">
        <v>1082.2257999999999</v>
      </c>
      <c r="BH8" s="141">
        <v>1928.3815</v>
      </c>
      <c r="BI8" s="142">
        <v>1928.3815</v>
      </c>
      <c r="BJ8" s="224">
        <v>1862.8219999999999</v>
      </c>
      <c r="BK8" s="141">
        <v>1891.3162</v>
      </c>
      <c r="BL8" s="142">
        <v>1891.3162</v>
      </c>
      <c r="BM8" s="224">
        <v>1854.0418</v>
      </c>
    </row>
    <row r="9" spans="1:66" s="154" customFormat="1" ht="15" customHeight="1" x14ac:dyDescent="0.2">
      <c r="A9" s="288" t="s">
        <v>275</v>
      </c>
      <c r="B9" s="141">
        <v>454.16070000000002</v>
      </c>
      <c r="C9" s="141">
        <v>387.09959999999995</v>
      </c>
      <c r="D9" s="142">
        <v>387.09959999999995</v>
      </c>
      <c r="E9" s="141">
        <v>413.38729999999998</v>
      </c>
      <c r="F9" s="141">
        <v>594.93630000000007</v>
      </c>
      <c r="G9" s="142">
        <v>594.93630000000007</v>
      </c>
      <c r="H9" s="141">
        <v>675.30050000000006</v>
      </c>
      <c r="I9" s="141">
        <v>868.57980000000009</v>
      </c>
      <c r="J9" s="142">
        <v>868.57980000000009</v>
      </c>
      <c r="K9" s="141">
        <v>1066.8189</v>
      </c>
      <c r="L9" s="141">
        <v>1215.2821000000001</v>
      </c>
      <c r="M9" s="142">
        <v>1215.2821000000001</v>
      </c>
      <c r="N9" s="141">
        <v>1269.3563999999999</v>
      </c>
      <c r="O9" s="141">
        <v>1176.9551000000001</v>
      </c>
      <c r="P9" s="142">
        <v>1176.9551000000001</v>
      </c>
      <c r="Q9" s="141">
        <v>978.00369999999998</v>
      </c>
      <c r="R9" s="141">
        <v>930.55409999999995</v>
      </c>
      <c r="S9" s="142">
        <v>930.55409999999995</v>
      </c>
      <c r="T9" s="141">
        <v>1206.0904</v>
      </c>
      <c r="U9" s="141">
        <v>831.49429999999995</v>
      </c>
      <c r="V9" s="142">
        <v>831.49429999999995</v>
      </c>
      <c r="W9" s="141">
        <v>789.65470000000005</v>
      </c>
      <c r="X9" s="141">
        <v>897.72320000000002</v>
      </c>
      <c r="Y9" s="142">
        <v>897.72320000000002</v>
      </c>
      <c r="Z9" s="141">
        <v>865.87810000000002</v>
      </c>
      <c r="AA9" s="141">
        <v>812.6694</v>
      </c>
      <c r="AB9" s="142">
        <v>812.6694</v>
      </c>
      <c r="AC9" s="141">
        <v>873.39970000000005</v>
      </c>
      <c r="AD9" s="141">
        <v>772.80819999999994</v>
      </c>
      <c r="AE9" s="142">
        <v>772.80819999999994</v>
      </c>
      <c r="AF9" s="141">
        <v>794.88329999999996</v>
      </c>
      <c r="AG9" s="141">
        <v>864.50400000000002</v>
      </c>
      <c r="AH9" s="142">
        <v>864.50400000000002</v>
      </c>
      <c r="AI9" s="141">
        <v>945.32</v>
      </c>
      <c r="AJ9" s="141">
        <v>845.51990000000012</v>
      </c>
      <c r="AK9" s="142">
        <v>845.51990000000012</v>
      </c>
      <c r="AL9" s="224">
        <v>1017.5529999999999</v>
      </c>
      <c r="AM9" s="141">
        <v>1019.4541999999999</v>
      </c>
      <c r="AN9" s="142">
        <v>1019.4541999999999</v>
      </c>
      <c r="AO9" s="224">
        <v>1069.1958999999999</v>
      </c>
      <c r="AP9" s="141">
        <v>973.09249999999986</v>
      </c>
      <c r="AQ9" s="142">
        <v>973.09249999999986</v>
      </c>
      <c r="AR9" s="224">
        <v>958.20859999999993</v>
      </c>
      <c r="AS9" s="141">
        <v>884.23129999999992</v>
      </c>
      <c r="AT9" s="142">
        <v>884.23129999999992</v>
      </c>
      <c r="AU9" s="224">
        <v>1067.1376</v>
      </c>
      <c r="AV9" s="141">
        <v>1093.6322000000002</v>
      </c>
      <c r="AW9" s="142">
        <v>1093.6322000000002</v>
      </c>
      <c r="AX9" s="224">
        <v>1195.5997999999997</v>
      </c>
      <c r="AY9" s="141">
        <v>1126.6973</v>
      </c>
      <c r="AZ9" s="142">
        <v>1126.6973</v>
      </c>
      <c r="BA9" s="224">
        <v>1186.8524000000002</v>
      </c>
      <c r="BB9" s="141">
        <v>1108.6136000000001</v>
      </c>
      <c r="BC9" s="142">
        <v>1108.6136000000001</v>
      </c>
      <c r="BD9" s="224">
        <v>985.82100000000014</v>
      </c>
      <c r="BE9" s="141">
        <v>964.68989999999985</v>
      </c>
      <c r="BF9" s="142">
        <v>964.68989999999985</v>
      </c>
      <c r="BG9" s="224">
        <v>1176.1223</v>
      </c>
      <c r="BH9" s="141">
        <v>1170.3025</v>
      </c>
      <c r="BI9" s="142">
        <v>1170.3025</v>
      </c>
      <c r="BJ9" s="224">
        <v>1161.6917999999998</v>
      </c>
      <c r="BK9" s="141">
        <v>998.43799999999999</v>
      </c>
      <c r="BL9" s="142">
        <v>998.43799999999999</v>
      </c>
      <c r="BM9" s="224">
        <v>990.73890000000006</v>
      </c>
    </row>
    <row r="10" spans="1:66" s="154" customFormat="1" ht="15" customHeight="1" x14ac:dyDescent="0.2">
      <c r="A10" s="288" t="s">
        <v>7</v>
      </c>
      <c r="B10" s="141">
        <v>479.46709999999996</v>
      </c>
      <c r="C10" s="141">
        <v>435.89749999999998</v>
      </c>
      <c r="D10" s="142">
        <v>435.89749999999998</v>
      </c>
      <c r="E10" s="141">
        <v>416.2328</v>
      </c>
      <c r="F10" s="141">
        <v>325.11470000000003</v>
      </c>
      <c r="G10" s="142">
        <v>325.11470000000003</v>
      </c>
      <c r="H10" s="141">
        <v>316.83359999999999</v>
      </c>
      <c r="I10" s="141">
        <v>305.61</v>
      </c>
      <c r="J10" s="142">
        <v>305.61</v>
      </c>
      <c r="K10" s="141">
        <v>353.88340000000005</v>
      </c>
      <c r="L10" s="141">
        <v>341.88650000000001</v>
      </c>
      <c r="M10" s="142">
        <v>341.88650000000001</v>
      </c>
      <c r="N10" s="141">
        <v>369.6626</v>
      </c>
      <c r="O10" s="141">
        <v>430.6773</v>
      </c>
      <c r="P10" s="142">
        <v>430.6773</v>
      </c>
      <c r="Q10" s="141">
        <v>401.46070000000003</v>
      </c>
      <c r="R10" s="141">
        <v>345.91040000000004</v>
      </c>
      <c r="S10" s="142">
        <v>345.91040000000004</v>
      </c>
      <c r="T10" s="141">
        <v>309.43770000000001</v>
      </c>
      <c r="U10" s="141">
        <v>346.36629999999997</v>
      </c>
      <c r="V10" s="142">
        <v>346.36629999999997</v>
      </c>
      <c r="W10" s="141">
        <v>394.63040000000001</v>
      </c>
      <c r="X10" s="141">
        <v>398.21070000000003</v>
      </c>
      <c r="Y10" s="142">
        <v>398.21070000000003</v>
      </c>
      <c r="Z10" s="141">
        <v>400.1687</v>
      </c>
      <c r="AA10" s="141">
        <v>405.51159999999999</v>
      </c>
      <c r="AB10" s="142">
        <v>405.51159999999999</v>
      </c>
      <c r="AC10" s="141">
        <v>243.39850000000001</v>
      </c>
      <c r="AD10" s="141">
        <v>296.22669999999999</v>
      </c>
      <c r="AE10" s="142">
        <v>296.22669999999999</v>
      </c>
      <c r="AF10" s="141">
        <v>339.11009999999999</v>
      </c>
      <c r="AG10" s="141">
        <v>400.9683</v>
      </c>
      <c r="AH10" s="142">
        <v>400.9683</v>
      </c>
      <c r="AI10" s="141">
        <v>508.86329999999998</v>
      </c>
      <c r="AJ10" s="141">
        <v>562.20399999999995</v>
      </c>
      <c r="AK10" s="142">
        <v>562.20399999999995</v>
      </c>
      <c r="AL10" s="224">
        <v>588.56349999999998</v>
      </c>
      <c r="AM10" s="141">
        <v>531.30499999999995</v>
      </c>
      <c r="AN10" s="142">
        <v>531.30499999999995</v>
      </c>
      <c r="AO10" s="224">
        <v>365.71609999999998</v>
      </c>
      <c r="AP10" s="141">
        <v>199.50779999999997</v>
      </c>
      <c r="AQ10" s="142">
        <v>199.50779999999997</v>
      </c>
      <c r="AR10" s="224">
        <v>186.6164</v>
      </c>
      <c r="AS10" s="141">
        <v>336.35700000000003</v>
      </c>
      <c r="AT10" s="142">
        <v>336.35700000000003</v>
      </c>
      <c r="AU10" s="224">
        <v>335.01659999999998</v>
      </c>
      <c r="AV10" s="141">
        <v>346.35059999999999</v>
      </c>
      <c r="AW10" s="142">
        <v>346.35059999999999</v>
      </c>
      <c r="AX10" s="224">
        <v>294.4246</v>
      </c>
      <c r="AY10" s="141">
        <v>263.66109999999998</v>
      </c>
      <c r="AZ10" s="142">
        <v>263.66109999999998</v>
      </c>
      <c r="BA10" s="224">
        <v>320.24990000000003</v>
      </c>
      <c r="BB10" s="141">
        <v>-3.4340999999999999</v>
      </c>
      <c r="BC10" s="142">
        <v>-3.4340999999999999</v>
      </c>
      <c r="BD10" s="224">
        <v>110.7933</v>
      </c>
      <c r="BE10" s="141">
        <v>288.8836</v>
      </c>
      <c r="BF10" s="142">
        <v>288.8836</v>
      </c>
      <c r="BG10" s="224">
        <v>419.75650000000002</v>
      </c>
      <c r="BH10" s="141">
        <v>530.89830000000006</v>
      </c>
      <c r="BI10" s="142">
        <v>530.89830000000006</v>
      </c>
      <c r="BJ10" s="224">
        <v>763.923</v>
      </c>
      <c r="BK10" s="141">
        <v>820.84259999999995</v>
      </c>
      <c r="BL10" s="142">
        <v>820.84259999999995</v>
      </c>
      <c r="BM10" s="224">
        <v>878.15219999999999</v>
      </c>
    </row>
    <row r="11" spans="1:66" s="154" customFormat="1" ht="15" customHeight="1" x14ac:dyDescent="0.2">
      <c r="A11" s="143" t="s">
        <v>8</v>
      </c>
      <c r="B11" s="141">
        <v>-250.4555</v>
      </c>
      <c r="C11" s="141">
        <v>-212.42570000000001</v>
      </c>
      <c r="D11" s="142">
        <v>-212.42570000000001</v>
      </c>
      <c r="E11" s="141">
        <v>-194.57570000000001</v>
      </c>
      <c r="F11" s="141">
        <v>-161.49620000000002</v>
      </c>
      <c r="G11" s="142">
        <v>-161.49620000000002</v>
      </c>
      <c r="H11" s="141">
        <v>-211.60810000000001</v>
      </c>
      <c r="I11" s="141">
        <v>-137.40690000000001</v>
      </c>
      <c r="J11" s="142">
        <v>-137.40690000000001</v>
      </c>
      <c r="K11" s="141">
        <v>5.2218999999999998</v>
      </c>
      <c r="L11" s="141">
        <v>4.5388000000000002</v>
      </c>
      <c r="M11" s="142">
        <v>4.5388000000000002</v>
      </c>
      <c r="N11" s="141">
        <v>351.22740000000005</v>
      </c>
      <c r="O11" s="141">
        <v>503.69059999999996</v>
      </c>
      <c r="P11" s="142">
        <v>503.69059999999996</v>
      </c>
      <c r="Q11" s="141">
        <v>5.0185000000000004</v>
      </c>
      <c r="R11" s="141">
        <v>-17.2211</v>
      </c>
      <c r="S11" s="142">
        <v>-17.2211</v>
      </c>
      <c r="T11" s="141">
        <v>-8.8074999999999992</v>
      </c>
      <c r="U11" s="141">
        <v>-24.448900000000002</v>
      </c>
      <c r="V11" s="142">
        <v>-24.448900000000002</v>
      </c>
      <c r="W11" s="141">
        <v>-6.5166000000000004</v>
      </c>
      <c r="X11" s="141">
        <v>-20.664400000000001</v>
      </c>
      <c r="Y11" s="142">
        <v>-20.664400000000001</v>
      </c>
      <c r="Z11" s="141">
        <v>-6.1660000000000004</v>
      </c>
      <c r="AA11" s="141">
        <v>-11.666499999999999</v>
      </c>
      <c r="AB11" s="142">
        <v>-11.666499999999999</v>
      </c>
      <c r="AC11" s="141">
        <v>-5.7033000000000005</v>
      </c>
      <c r="AD11" s="141">
        <v>-21.356900000000003</v>
      </c>
      <c r="AE11" s="142">
        <v>-21.356900000000003</v>
      </c>
      <c r="AF11" s="141">
        <v>-12.027100000000001</v>
      </c>
      <c r="AG11" s="141">
        <v>-24.805499999999999</v>
      </c>
      <c r="AH11" s="142">
        <v>-24.805499999999999</v>
      </c>
      <c r="AI11" s="141">
        <v>-11.721</v>
      </c>
      <c r="AJ11" s="141">
        <v>-31.900599999999997</v>
      </c>
      <c r="AK11" s="142">
        <v>-31.900599999999997</v>
      </c>
      <c r="AL11" s="224">
        <v>-19.695900000000002</v>
      </c>
      <c r="AM11" s="141">
        <v>-9.8701000000000008</v>
      </c>
      <c r="AN11" s="142">
        <v>-9.8701000000000008</v>
      </c>
      <c r="AO11" s="224">
        <v>-18.949900000000003</v>
      </c>
      <c r="AP11" s="141">
        <v>5.8833000000000002</v>
      </c>
      <c r="AQ11" s="142">
        <v>5.8833000000000002</v>
      </c>
      <c r="AR11" s="224">
        <v>19.3933</v>
      </c>
      <c r="AS11" s="141">
        <v>31.336299999999998</v>
      </c>
      <c r="AT11" s="142">
        <v>31.336299999999998</v>
      </c>
      <c r="AU11" s="224">
        <v>17.3248</v>
      </c>
      <c r="AV11" s="141">
        <v>76.19789999999999</v>
      </c>
      <c r="AW11" s="142">
        <v>76.19789999999999</v>
      </c>
      <c r="AX11" s="224">
        <v>96.430300000000003</v>
      </c>
      <c r="AY11" s="141">
        <v>28.136099999999999</v>
      </c>
      <c r="AZ11" s="142">
        <v>28.136099999999999</v>
      </c>
      <c r="BA11" s="224">
        <v>33.448599999999999</v>
      </c>
      <c r="BB11" s="141">
        <v>29.633099999999999</v>
      </c>
      <c r="BC11" s="142">
        <v>29.633099999999999</v>
      </c>
      <c r="BD11" s="224">
        <v>16.223700000000001</v>
      </c>
      <c r="BE11" s="141">
        <v>107.9572</v>
      </c>
      <c r="BF11" s="142">
        <v>107.9572</v>
      </c>
      <c r="BG11" s="224">
        <v>114.81780000000001</v>
      </c>
      <c r="BH11" s="141">
        <v>60.968599999999995</v>
      </c>
      <c r="BI11" s="142">
        <v>60.968599999999995</v>
      </c>
      <c r="BJ11" s="224">
        <v>43.87</v>
      </c>
      <c r="BK11" s="141">
        <v>98.711399999999998</v>
      </c>
      <c r="BL11" s="142">
        <v>98.711399999999998</v>
      </c>
      <c r="BM11" s="224">
        <v>80.866100000000003</v>
      </c>
    </row>
    <row r="12" spans="1:66" s="154" customFormat="1" ht="15" customHeight="1" x14ac:dyDescent="0.2">
      <c r="A12" s="143" t="s">
        <v>6</v>
      </c>
      <c r="B12" s="144">
        <v>-0.4439999999995905</v>
      </c>
      <c r="C12" s="144">
        <v>-0.2911999999998045</v>
      </c>
      <c r="D12" s="145">
        <v>-0.2911999999998045</v>
      </c>
      <c r="E12" s="144">
        <v>-4.409999999950287E-2</v>
      </c>
      <c r="F12" s="144">
        <v>-0.32629999999994652</v>
      </c>
      <c r="G12" s="145">
        <v>-0.32629999999994652</v>
      </c>
      <c r="H12" s="144">
        <v>-2.7172999999995966</v>
      </c>
      <c r="I12" s="144">
        <v>-6.9964000000010458</v>
      </c>
      <c r="J12" s="145">
        <v>-6.9964000000010458</v>
      </c>
      <c r="K12" s="144">
        <v>-6.5329000000004331</v>
      </c>
      <c r="L12" s="144">
        <v>-10.143600000000523</v>
      </c>
      <c r="M12" s="145">
        <v>-10.143600000000523</v>
      </c>
      <c r="N12" s="144">
        <v>-8.8335000000005834</v>
      </c>
      <c r="O12" s="144">
        <v>-8.2787000000012654</v>
      </c>
      <c r="P12" s="145">
        <v>-8.2787000000012654</v>
      </c>
      <c r="Q12" s="144">
        <v>-16.121599999999585</v>
      </c>
      <c r="R12" s="144">
        <v>-100.90679999999986</v>
      </c>
      <c r="S12" s="145">
        <v>-100.90679999999986</v>
      </c>
      <c r="T12" s="144">
        <v>-12.092200000000451</v>
      </c>
      <c r="U12" s="144">
        <v>-0.17229999999938883</v>
      </c>
      <c r="V12" s="145">
        <v>-0.17229999999938883</v>
      </c>
      <c r="W12" s="144">
        <v>-2.1452999999989792</v>
      </c>
      <c r="X12" s="144">
        <v>-11.63370000000026</v>
      </c>
      <c r="Y12" s="145">
        <v>-11.63370000000026</v>
      </c>
      <c r="Z12" s="144">
        <v>-0.32789999999905817</v>
      </c>
      <c r="AA12" s="144">
        <v>-0.40469999999970696</v>
      </c>
      <c r="AB12" s="145">
        <v>-0.40469999999970696</v>
      </c>
      <c r="AC12" s="144">
        <v>-0.41330000000050227</v>
      </c>
      <c r="AD12" s="144">
        <v>-2.1272000000000375</v>
      </c>
      <c r="AE12" s="145">
        <v>-2.1272000000000375</v>
      </c>
      <c r="AF12" s="144">
        <v>-4.5413999999994168</v>
      </c>
      <c r="AG12" s="144">
        <v>-2.9325999999993364</v>
      </c>
      <c r="AH12" s="145">
        <v>-2.9325999999993364</v>
      </c>
      <c r="AI12" s="144">
        <v>-5.3101000000005776</v>
      </c>
      <c r="AJ12" s="144">
        <v>-1.0772000000008148</v>
      </c>
      <c r="AK12" s="145">
        <v>-1.0772000000008148</v>
      </c>
      <c r="AL12" s="226">
        <v>-0.69969999999886312</v>
      </c>
      <c r="AM12" s="144">
        <v>-1.0132000000000758</v>
      </c>
      <c r="AN12" s="145">
        <v>-1.0132000000000758</v>
      </c>
      <c r="AO12" s="226">
        <v>-0.65979999999929007</v>
      </c>
      <c r="AP12" s="144">
        <v>-2.0401000000004306</v>
      </c>
      <c r="AQ12" s="145">
        <v>-2.0401000000004306</v>
      </c>
      <c r="AR12" s="226">
        <v>-2.5214000000001313</v>
      </c>
      <c r="AS12" s="144">
        <v>-1.15760000000029</v>
      </c>
      <c r="AT12" s="145">
        <v>-1.15760000000029</v>
      </c>
      <c r="AU12" s="226">
        <v>-5.6449999999992038</v>
      </c>
      <c r="AV12" s="144">
        <v>-12.066200000000762</v>
      </c>
      <c r="AW12" s="145">
        <v>-12.066200000000762</v>
      </c>
      <c r="AX12" s="226">
        <v>-12.843600000001075</v>
      </c>
      <c r="AY12" s="144">
        <v>-8.382299999999816</v>
      </c>
      <c r="AZ12" s="145">
        <v>-8.382299999999816</v>
      </c>
      <c r="BA12" s="226">
        <v>-0.17119999999982838</v>
      </c>
      <c r="BB12" s="144">
        <v>-1.9310000000000258</v>
      </c>
      <c r="BC12" s="145">
        <v>-1.9310000000000258</v>
      </c>
      <c r="BD12" s="226">
        <v>-7.640899999999867</v>
      </c>
      <c r="BE12" s="144">
        <v>-43.189000000000476</v>
      </c>
      <c r="BF12" s="145">
        <v>-43.189000000000476</v>
      </c>
      <c r="BG12" s="226">
        <v>-45.579100000001944</v>
      </c>
      <c r="BH12" s="144">
        <v>-39.51849999999952</v>
      </c>
      <c r="BI12" s="145">
        <v>-39.51849999999952</v>
      </c>
      <c r="BJ12" s="226">
        <v>-6.0209999999984731</v>
      </c>
      <c r="BK12" s="144">
        <v>-23.204899999999128</v>
      </c>
      <c r="BL12" s="145">
        <v>-23.204899999999128</v>
      </c>
      <c r="BM12" s="226">
        <v>-7.951800000000091</v>
      </c>
    </row>
    <row r="13" spans="1:66" s="154" customFormat="1" ht="15" customHeight="1" x14ac:dyDescent="0.2">
      <c r="A13" s="207" t="s">
        <v>9</v>
      </c>
      <c r="B13" s="146">
        <v>3423.5455000000002</v>
      </c>
      <c r="C13" s="146">
        <v>3384.2934</v>
      </c>
      <c r="D13" s="142">
        <v>3384.2934</v>
      </c>
      <c r="E13" s="146">
        <v>3375.4371000000001</v>
      </c>
      <c r="F13" s="146">
        <v>3626.7837000000004</v>
      </c>
      <c r="G13" s="142">
        <v>3626.7837000000004</v>
      </c>
      <c r="H13" s="146">
        <v>3826.1606000000002</v>
      </c>
      <c r="I13" s="146">
        <v>4211.9605999999994</v>
      </c>
      <c r="J13" s="142">
        <v>4211.9605999999994</v>
      </c>
      <c r="K13" s="146">
        <v>4895.5915999999997</v>
      </c>
      <c r="L13" s="146">
        <v>5044.7934999999998</v>
      </c>
      <c r="M13" s="142">
        <v>5044.7934999999998</v>
      </c>
      <c r="N13" s="146">
        <v>5470.1400999999996</v>
      </c>
      <c r="O13" s="146">
        <v>5569.5045999999993</v>
      </c>
      <c r="P13" s="142">
        <v>5569.5045999999993</v>
      </c>
      <c r="Q13" s="146">
        <v>5518.0351000000001</v>
      </c>
      <c r="R13" s="146">
        <v>5851.0954000000002</v>
      </c>
      <c r="S13" s="142">
        <v>5851.0954000000002</v>
      </c>
      <c r="T13" s="146">
        <v>7335.0567000000001</v>
      </c>
      <c r="U13" s="146">
        <v>6282.8027000000002</v>
      </c>
      <c r="V13" s="142">
        <v>6282.8027000000002</v>
      </c>
      <c r="W13" s="146">
        <v>6205.4774000000007</v>
      </c>
      <c r="X13" s="146">
        <v>6380.0563000000002</v>
      </c>
      <c r="Y13" s="142">
        <v>6380.0563000000002</v>
      </c>
      <c r="Z13" s="146">
        <v>6295.1787000000004</v>
      </c>
      <c r="AA13" s="146">
        <v>5258.7944000000007</v>
      </c>
      <c r="AB13" s="142">
        <v>5258.7944000000007</v>
      </c>
      <c r="AC13" s="146">
        <v>4760.5812999999998</v>
      </c>
      <c r="AD13" s="146">
        <v>4003.4372000000003</v>
      </c>
      <c r="AE13" s="142">
        <v>4003.4372000000003</v>
      </c>
      <c r="AF13" s="146">
        <v>4012.8902000000003</v>
      </c>
      <c r="AG13" s="146">
        <v>4344.6342000000004</v>
      </c>
      <c r="AH13" s="142">
        <v>4344.6342000000004</v>
      </c>
      <c r="AI13" s="146">
        <v>4568.9814999999999</v>
      </c>
      <c r="AJ13" s="146">
        <v>4590.2605999999996</v>
      </c>
      <c r="AK13" s="142">
        <v>4590.2605999999996</v>
      </c>
      <c r="AL13" s="228">
        <v>4875.8897000000006</v>
      </c>
      <c r="AM13" s="146">
        <v>4779.4335999999994</v>
      </c>
      <c r="AN13" s="142">
        <v>4779.4335999999994</v>
      </c>
      <c r="AO13" s="228">
        <v>6357.2902000000004</v>
      </c>
      <c r="AP13" s="146">
        <v>5757.0167999999994</v>
      </c>
      <c r="AQ13" s="142">
        <v>5757.0167999999994</v>
      </c>
      <c r="AR13" s="228">
        <v>5945.9874</v>
      </c>
      <c r="AS13" s="146">
        <v>5786.9245999999994</v>
      </c>
      <c r="AT13" s="142">
        <v>5786.9245999999994</v>
      </c>
      <c r="AU13" s="228">
        <v>6065.8884000000007</v>
      </c>
      <c r="AV13" s="146">
        <v>6524.8955999999998</v>
      </c>
      <c r="AW13" s="142">
        <v>6524.8955999999998</v>
      </c>
      <c r="AX13" s="228">
        <v>6840.3255999999992</v>
      </c>
      <c r="AY13" s="146">
        <v>6401.5717000000004</v>
      </c>
      <c r="AZ13" s="142">
        <v>6401.5717000000004</v>
      </c>
      <c r="BA13" s="228">
        <v>7099.4395999999997</v>
      </c>
      <c r="BB13" s="146">
        <v>6713.5707000000002</v>
      </c>
      <c r="BC13" s="142">
        <v>6713.5707000000002</v>
      </c>
      <c r="BD13" s="228">
        <v>6652.1674000000003</v>
      </c>
      <c r="BE13" s="146">
        <v>7477.5052999999998</v>
      </c>
      <c r="BF13" s="142">
        <v>7477.5052999999998</v>
      </c>
      <c r="BG13" s="228">
        <v>9233.4226999999992</v>
      </c>
      <c r="BH13" s="146">
        <v>10665.2279</v>
      </c>
      <c r="BI13" s="142">
        <v>10665.2279</v>
      </c>
      <c r="BJ13" s="228">
        <v>10808.293300000001</v>
      </c>
      <c r="BK13" s="146">
        <v>10813.776800000001</v>
      </c>
      <c r="BL13" s="142">
        <v>10813.776800000001</v>
      </c>
      <c r="BM13" s="228">
        <v>10832.232</v>
      </c>
    </row>
    <row r="14" spans="1:66" s="154" customFormat="1" ht="15" customHeight="1" x14ac:dyDescent="0.2">
      <c r="A14" s="143" t="s">
        <v>10</v>
      </c>
      <c r="B14" s="141">
        <v>328.1377</v>
      </c>
      <c r="C14" s="141">
        <v>247.7756</v>
      </c>
      <c r="D14" s="142">
        <v>247.7756</v>
      </c>
      <c r="E14" s="141">
        <v>253.30579999999998</v>
      </c>
      <c r="F14" s="141">
        <v>284.94400000000002</v>
      </c>
      <c r="G14" s="142">
        <v>284.94400000000002</v>
      </c>
      <c r="H14" s="141">
        <v>287.20100000000002</v>
      </c>
      <c r="I14" s="141">
        <v>228.78829999999999</v>
      </c>
      <c r="J14" s="142">
        <v>228.78829999999999</v>
      </c>
      <c r="K14" s="141">
        <v>285.96029999999996</v>
      </c>
      <c r="L14" s="141">
        <v>150.50910000000002</v>
      </c>
      <c r="M14" s="142">
        <v>150.50910000000002</v>
      </c>
      <c r="N14" s="141">
        <v>143.27549999999999</v>
      </c>
      <c r="O14" s="141">
        <v>29.762499999999999</v>
      </c>
      <c r="P14" s="142">
        <v>29.762499999999999</v>
      </c>
      <c r="Q14" s="141">
        <v>14.772399999999999</v>
      </c>
      <c r="R14" s="141">
        <v>174.16589999999999</v>
      </c>
      <c r="S14" s="142">
        <v>174.16589999999999</v>
      </c>
      <c r="T14" s="141">
        <v>234.21870000000001</v>
      </c>
      <c r="U14" s="141">
        <v>197.01249999999999</v>
      </c>
      <c r="V14" s="142">
        <v>197.01249999999999</v>
      </c>
      <c r="W14" s="141">
        <v>166.93879999999999</v>
      </c>
      <c r="X14" s="141">
        <v>179.55</v>
      </c>
      <c r="Y14" s="142">
        <v>179.55</v>
      </c>
      <c r="Z14" s="141">
        <v>158.07400000000001</v>
      </c>
      <c r="AA14" s="141">
        <v>140.5521</v>
      </c>
      <c r="AB14" s="142">
        <v>140.5521</v>
      </c>
      <c r="AC14" s="141">
        <v>168.9547</v>
      </c>
      <c r="AD14" s="141">
        <v>43.914999999999999</v>
      </c>
      <c r="AE14" s="142">
        <v>43.914999999999999</v>
      </c>
      <c r="AF14" s="141">
        <v>37.881999999999998</v>
      </c>
      <c r="AG14" s="141">
        <v>96.103399999999993</v>
      </c>
      <c r="AH14" s="142">
        <v>96.103399999999993</v>
      </c>
      <c r="AI14" s="141">
        <v>105.3477</v>
      </c>
      <c r="AJ14" s="141">
        <v>73.3767</v>
      </c>
      <c r="AK14" s="142">
        <v>73.3767</v>
      </c>
      <c r="AL14" s="224">
        <v>92.510100000000008</v>
      </c>
      <c r="AM14" s="141">
        <v>108.0397</v>
      </c>
      <c r="AN14" s="142">
        <v>108.0397</v>
      </c>
      <c r="AO14" s="224">
        <v>10.6648</v>
      </c>
      <c r="AP14" s="141">
        <v>-6.6993999999999998</v>
      </c>
      <c r="AQ14" s="142">
        <v>-6.6993999999999998</v>
      </c>
      <c r="AR14" s="224">
        <v>11.795500000000001</v>
      </c>
      <c r="AS14" s="141">
        <v>16.401700000000002</v>
      </c>
      <c r="AT14" s="142">
        <v>16.401700000000002</v>
      </c>
      <c r="AU14" s="224">
        <v>14.014799999999999</v>
      </c>
      <c r="AV14" s="141">
        <v>12.8804</v>
      </c>
      <c r="AW14" s="142">
        <v>12.8804</v>
      </c>
      <c r="AX14" s="224">
        <v>16.046799999999998</v>
      </c>
      <c r="AY14" s="141">
        <v>14.998799999999999</v>
      </c>
      <c r="AZ14" s="142">
        <v>14.998799999999999</v>
      </c>
      <c r="BA14" s="224">
        <v>10.203700000000001</v>
      </c>
      <c r="BB14" s="141">
        <v>10.464700000000001</v>
      </c>
      <c r="BC14" s="142">
        <v>10.464700000000001</v>
      </c>
      <c r="BD14" s="224">
        <v>13.049299999999999</v>
      </c>
      <c r="BE14" s="141">
        <v>14.993</v>
      </c>
      <c r="BF14" s="142">
        <v>14.993</v>
      </c>
      <c r="BG14" s="224">
        <v>13.4435</v>
      </c>
      <c r="BH14" s="141">
        <v>13.634799999999998</v>
      </c>
      <c r="BI14" s="142">
        <v>13.634799999999998</v>
      </c>
      <c r="BJ14" s="224">
        <v>13.2881</v>
      </c>
      <c r="BK14" s="141">
        <v>13.268000000000001</v>
      </c>
      <c r="BL14" s="142">
        <v>13.268000000000001</v>
      </c>
      <c r="BM14" s="224">
        <v>13.0609</v>
      </c>
    </row>
    <row r="15" spans="1:66" s="154" customFormat="1" ht="15" customHeight="1" x14ac:dyDescent="0.2">
      <c r="A15" s="143" t="s">
        <v>6</v>
      </c>
      <c r="B15" s="147">
        <v>-8.2339000000004035</v>
      </c>
      <c r="C15" s="147">
        <v>-7.8322000000003413</v>
      </c>
      <c r="D15" s="148">
        <v>-7.8322000000003413</v>
      </c>
      <c r="E15" s="147">
        <v>-11.889799999999809</v>
      </c>
      <c r="F15" s="147">
        <v>-8.3474000000006185</v>
      </c>
      <c r="G15" s="148">
        <v>-8.3474000000006185</v>
      </c>
      <c r="H15" s="147">
        <v>-11.804399999999987</v>
      </c>
      <c r="I15" s="147">
        <v>-10.921199999999601</v>
      </c>
      <c r="J15" s="148">
        <v>-10.921199999999601</v>
      </c>
      <c r="K15" s="147">
        <v>-23.841399999999567</v>
      </c>
      <c r="L15" s="147">
        <v>-0.66139999999975885</v>
      </c>
      <c r="M15" s="148">
        <v>-0.66139999999975885</v>
      </c>
      <c r="N15" s="147">
        <v>-5.0773999999994714</v>
      </c>
      <c r="O15" s="147">
        <v>-0.94669999999878129</v>
      </c>
      <c r="P15" s="148">
        <v>-0.94669999999878129</v>
      </c>
      <c r="Q15" s="147">
        <v>-0.33920000000051154</v>
      </c>
      <c r="R15" s="147">
        <v>-0.5850000000000648</v>
      </c>
      <c r="S15" s="148">
        <v>-0.5850000000000648</v>
      </c>
      <c r="T15" s="147">
        <v>-0.11530000000004748</v>
      </c>
      <c r="U15" s="147">
        <v>-1.8200000000604177E-2</v>
      </c>
      <c r="V15" s="148">
        <v>-1.8200000000604177E-2</v>
      </c>
      <c r="W15" s="147">
        <v>-0.10510000000076047</v>
      </c>
      <c r="X15" s="147">
        <v>-0.90850000000028786</v>
      </c>
      <c r="Y15" s="148">
        <v>-0.90850000000028786</v>
      </c>
      <c r="Z15" s="147">
        <v>-0.10190000000096688</v>
      </c>
      <c r="AA15" s="147">
        <v>-0.6444000000011556</v>
      </c>
      <c r="AB15" s="148">
        <v>-0.6444000000011556</v>
      </c>
      <c r="AC15" s="147">
        <v>-0.23490000000015243</v>
      </c>
      <c r="AD15" s="147">
        <v>-1.6000000000111925E-2</v>
      </c>
      <c r="AE15" s="148">
        <v>-1.6000000000111925E-2</v>
      </c>
      <c r="AF15" s="147">
        <v>7.2599999999575004E-2</v>
      </c>
      <c r="AG15" s="147">
        <v>7.2699999999684906E-2</v>
      </c>
      <c r="AH15" s="148">
        <v>7.2699999999684906E-2</v>
      </c>
      <c r="AI15" s="147">
        <v>7.2700000000878617E-2</v>
      </c>
      <c r="AJ15" s="147">
        <v>7.270000000042387E-2</v>
      </c>
      <c r="AK15" s="148">
        <v>7.270000000042387E-2</v>
      </c>
      <c r="AL15" s="229">
        <v>7.259999999992317E-2</v>
      </c>
      <c r="AM15" s="147">
        <v>8.2900000000606155E-2</v>
      </c>
      <c r="AN15" s="148">
        <v>8.2900000000606155E-2</v>
      </c>
      <c r="AO15" s="229">
        <v>8.299999999918839E-2</v>
      </c>
      <c r="AP15" s="147">
        <v>8.3000000001024254E-2</v>
      </c>
      <c r="AQ15" s="148">
        <v>8.3000000001024254E-2</v>
      </c>
      <c r="AR15" s="229">
        <v>8.2899999999600738E-2</v>
      </c>
      <c r="AS15" s="147">
        <v>8.2900000000680762E-2</v>
      </c>
      <c r="AT15" s="148">
        <v>8.2900000000680762E-2</v>
      </c>
      <c r="AU15" s="229">
        <v>8.2899999999350271E-2</v>
      </c>
      <c r="AV15" s="147">
        <v>8.2900000000345031E-2</v>
      </c>
      <c r="AW15" s="148">
        <v>8.2900000000345031E-2</v>
      </c>
      <c r="AX15" s="229">
        <v>8.3000000001526075E-2</v>
      </c>
      <c r="AY15" s="147">
        <v>8.2999999999930907E-2</v>
      </c>
      <c r="AZ15" s="148">
        <v>8.2999999999930907E-2</v>
      </c>
      <c r="BA15" s="229">
        <v>8.2900000000361018E-2</v>
      </c>
      <c r="BB15" s="147">
        <v>8.3000000000076568E-2</v>
      </c>
      <c r="BC15" s="148">
        <v>8.3000000000076568E-2</v>
      </c>
      <c r="BD15" s="229">
        <v>8.2899999999103358E-2</v>
      </c>
      <c r="BE15" s="147">
        <v>8.2900000000728724E-2</v>
      </c>
      <c r="BF15" s="148">
        <v>8.2900000000728724E-2</v>
      </c>
      <c r="BG15" s="229">
        <v>8.2900000000648788E-2</v>
      </c>
      <c r="BH15" s="147">
        <v>8.2899999999241913E-2</v>
      </c>
      <c r="BI15" s="148">
        <v>8.2899999999241913E-2</v>
      </c>
      <c r="BJ15" s="229">
        <v>8.2999999998477847E-2</v>
      </c>
      <c r="BK15" s="147">
        <v>8.2899999997636087E-2</v>
      </c>
      <c r="BL15" s="148">
        <v>8.2899999997636087E-2</v>
      </c>
      <c r="BM15" s="229">
        <v>8.3000000000939878E-2</v>
      </c>
    </row>
    <row r="16" spans="1:66" s="154" customFormat="1" ht="15" customHeight="1" thickBot="1" x14ac:dyDescent="0.25">
      <c r="A16" s="208" t="s">
        <v>177</v>
      </c>
      <c r="B16" s="150">
        <v>3743.4492999999998</v>
      </c>
      <c r="C16" s="150">
        <v>3624.2367999999997</v>
      </c>
      <c r="D16" s="151">
        <v>3624.2367999999997</v>
      </c>
      <c r="E16" s="150">
        <v>3616.8531000000003</v>
      </c>
      <c r="F16" s="150">
        <v>3903.3802999999998</v>
      </c>
      <c r="G16" s="151">
        <v>3903.3802999999998</v>
      </c>
      <c r="H16" s="150">
        <v>4101.5572000000002</v>
      </c>
      <c r="I16" s="150">
        <v>4429.8276999999998</v>
      </c>
      <c r="J16" s="151">
        <v>4429.8276999999998</v>
      </c>
      <c r="K16" s="150">
        <v>5157.7105000000001</v>
      </c>
      <c r="L16" s="150">
        <v>5194.6412</v>
      </c>
      <c r="M16" s="151">
        <v>5194.6412</v>
      </c>
      <c r="N16" s="150">
        <v>5608.3382000000001</v>
      </c>
      <c r="O16" s="150">
        <v>5598.3204000000005</v>
      </c>
      <c r="P16" s="151">
        <v>5598.3204000000005</v>
      </c>
      <c r="Q16" s="150">
        <v>5532.4682999999995</v>
      </c>
      <c r="R16" s="150">
        <v>6024.6763000000001</v>
      </c>
      <c r="S16" s="151">
        <v>6024.6763000000001</v>
      </c>
      <c r="T16" s="150">
        <v>7569.1601000000001</v>
      </c>
      <c r="U16" s="150">
        <v>6479.7969999999996</v>
      </c>
      <c r="V16" s="151">
        <v>6479.7969999999996</v>
      </c>
      <c r="W16" s="150">
        <v>6372.3110999999999</v>
      </c>
      <c r="X16" s="150">
        <v>6558.6977999999999</v>
      </c>
      <c r="Y16" s="151">
        <v>6558.6977999999999</v>
      </c>
      <c r="Z16" s="150">
        <v>6453.1507999999994</v>
      </c>
      <c r="AA16" s="150">
        <v>5398.7020999999995</v>
      </c>
      <c r="AB16" s="151">
        <v>5398.7020999999995</v>
      </c>
      <c r="AC16" s="150">
        <v>4929.3010999999997</v>
      </c>
      <c r="AD16" s="150">
        <v>4047.3362000000002</v>
      </c>
      <c r="AE16" s="151">
        <v>4047.3362000000002</v>
      </c>
      <c r="AF16" s="150">
        <v>4050.8447999999999</v>
      </c>
      <c r="AG16" s="150">
        <v>4440.8103000000001</v>
      </c>
      <c r="AH16" s="151">
        <v>4440.8103000000001</v>
      </c>
      <c r="AI16" s="150">
        <v>4674.4019000000008</v>
      </c>
      <c r="AJ16" s="150">
        <v>4663.71</v>
      </c>
      <c r="AK16" s="151">
        <v>4663.71</v>
      </c>
      <c r="AL16" s="231">
        <v>4968.4724000000006</v>
      </c>
      <c r="AM16" s="150">
        <v>4887.5562</v>
      </c>
      <c r="AN16" s="151">
        <v>4887.5562</v>
      </c>
      <c r="AO16" s="231">
        <v>6368.0379999999996</v>
      </c>
      <c r="AP16" s="150">
        <v>5750.4004000000004</v>
      </c>
      <c r="AQ16" s="151">
        <v>5750.4004000000004</v>
      </c>
      <c r="AR16" s="231">
        <v>5957.8657999999996</v>
      </c>
      <c r="AS16" s="150">
        <v>5803.4092000000001</v>
      </c>
      <c r="AT16" s="151">
        <v>5803.4092000000001</v>
      </c>
      <c r="AU16" s="231">
        <v>6079.9861000000001</v>
      </c>
      <c r="AV16" s="150">
        <v>6537.8589000000002</v>
      </c>
      <c r="AW16" s="151">
        <v>6537.8589000000002</v>
      </c>
      <c r="AX16" s="231">
        <v>6856.4554000000007</v>
      </c>
      <c r="AY16" s="150">
        <v>6416.6535000000003</v>
      </c>
      <c r="AZ16" s="151">
        <v>6416.6535000000003</v>
      </c>
      <c r="BA16" s="231">
        <v>7109.7262000000001</v>
      </c>
      <c r="BB16" s="150">
        <v>6724.1184000000003</v>
      </c>
      <c r="BC16" s="151">
        <v>6724.1184000000003</v>
      </c>
      <c r="BD16" s="231">
        <v>6665.2995999999994</v>
      </c>
      <c r="BE16" s="150">
        <v>7492.5812000000005</v>
      </c>
      <c r="BF16" s="151">
        <v>7492.5812000000005</v>
      </c>
      <c r="BG16" s="231">
        <v>9246.9490999999998</v>
      </c>
      <c r="BH16" s="150">
        <v>10678.945599999999</v>
      </c>
      <c r="BI16" s="151">
        <v>10678.945599999999</v>
      </c>
      <c r="BJ16" s="231">
        <v>10821.6644</v>
      </c>
      <c r="BK16" s="150">
        <v>10827.127699999999</v>
      </c>
      <c r="BL16" s="151">
        <v>10827.127699999999</v>
      </c>
      <c r="BM16" s="231">
        <v>10845.375900000001</v>
      </c>
    </row>
    <row r="17" spans="1:65" s="154" customFormat="1" ht="15" customHeight="1" thickTop="1" x14ac:dyDescent="0.2">
      <c r="B17" s="164"/>
      <c r="C17" s="164"/>
      <c r="D17" s="165"/>
      <c r="E17" s="164"/>
      <c r="F17" s="164"/>
      <c r="G17" s="165"/>
      <c r="H17" s="164"/>
      <c r="I17" s="164"/>
      <c r="J17" s="165"/>
      <c r="K17" s="164"/>
      <c r="L17" s="164"/>
      <c r="M17" s="165"/>
      <c r="N17" s="164"/>
      <c r="O17" s="164"/>
      <c r="P17" s="165"/>
      <c r="Q17" s="164"/>
      <c r="R17" s="164"/>
      <c r="S17" s="165"/>
      <c r="T17" s="164"/>
      <c r="U17" s="164"/>
      <c r="V17" s="165"/>
      <c r="W17" s="164"/>
      <c r="X17" s="164"/>
      <c r="Y17" s="165"/>
      <c r="AA17" s="164"/>
      <c r="AB17" s="165"/>
      <c r="AD17" s="164"/>
      <c r="AE17" s="165"/>
      <c r="AG17" s="164"/>
      <c r="AH17" s="165"/>
      <c r="AJ17" s="164"/>
      <c r="AK17" s="165"/>
      <c r="AM17" s="164"/>
      <c r="AN17" s="165"/>
      <c r="AP17" s="164"/>
      <c r="AQ17" s="165"/>
      <c r="AS17" s="164"/>
      <c r="AT17" s="165"/>
      <c r="AV17" s="164"/>
      <c r="AW17" s="165"/>
      <c r="AY17" s="164"/>
      <c r="AZ17" s="165"/>
      <c r="BB17" s="164"/>
      <c r="BC17" s="165"/>
      <c r="BE17" s="164"/>
      <c r="BF17" s="165"/>
      <c r="BH17" s="164"/>
      <c r="BI17" s="165"/>
      <c r="BK17" s="164"/>
      <c r="BL17" s="165"/>
    </row>
    <row r="18" spans="1:65" s="154" customFormat="1" ht="15" customHeight="1" x14ac:dyDescent="0.2">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AA18" s="141"/>
      <c r="AB18" s="141"/>
      <c r="AD18" s="141"/>
      <c r="AE18" s="141"/>
      <c r="AG18" s="141"/>
      <c r="AH18" s="141"/>
      <c r="AJ18" s="141"/>
      <c r="AK18" s="141"/>
      <c r="AM18" s="141"/>
      <c r="AN18" s="141"/>
      <c r="AP18" s="141"/>
      <c r="AQ18" s="141"/>
      <c r="AS18" s="141"/>
      <c r="AT18" s="141"/>
      <c r="AV18" s="141"/>
      <c r="AW18" s="141"/>
      <c r="AY18" s="141"/>
      <c r="AZ18" s="141"/>
      <c r="BB18" s="141"/>
      <c r="BC18" s="141"/>
      <c r="BE18" s="141"/>
      <c r="BF18" s="141"/>
      <c r="BH18" s="141"/>
      <c r="BI18" s="141"/>
      <c r="BK18" s="141"/>
      <c r="BL18" s="141"/>
    </row>
    <row r="19" spans="1:65" s="154" customFormat="1" ht="15" customHeight="1" x14ac:dyDescent="0.2">
      <c r="B19" s="164"/>
      <c r="C19" s="164"/>
      <c r="D19" s="165"/>
      <c r="E19" s="164"/>
      <c r="F19" s="164"/>
      <c r="G19" s="165"/>
      <c r="H19" s="164"/>
      <c r="I19" s="164"/>
      <c r="J19" s="165"/>
      <c r="K19" s="164"/>
      <c r="L19" s="164"/>
      <c r="M19" s="165"/>
      <c r="N19" s="164"/>
      <c r="O19" s="164"/>
      <c r="P19" s="165"/>
      <c r="Q19" s="164"/>
      <c r="R19" s="164"/>
      <c r="S19" s="165"/>
      <c r="T19" s="164"/>
      <c r="U19" s="164"/>
      <c r="V19" s="165"/>
      <c r="W19" s="164"/>
      <c r="X19" s="164"/>
      <c r="Y19" s="165"/>
      <c r="AA19" s="164"/>
      <c r="AB19" s="165"/>
      <c r="AD19" s="164"/>
      <c r="AE19" s="165"/>
      <c r="AG19" s="164"/>
      <c r="AH19" s="165"/>
      <c r="AJ19" s="164"/>
      <c r="AK19" s="165"/>
      <c r="AM19" s="164"/>
      <c r="AN19" s="165"/>
      <c r="AP19" s="164"/>
      <c r="AQ19" s="165"/>
      <c r="AS19" s="164"/>
      <c r="AT19" s="165"/>
      <c r="AV19" s="164"/>
      <c r="AW19" s="165"/>
      <c r="AY19" s="164"/>
      <c r="AZ19" s="165"/>
      <c r="BB19" s="164"/>
      <c r="BC19" s="165"/>
      <c r="BE19" s="164"/>
      <c r="BF19" s="165"/>
      <c r="BH19" s="164"/>
      <c r="BI19" s="165"/>
      <c r="BK19" s="164"/>
      <c r="BL19" s="165"/>
    </row>
    <row r="20" spans="1:65" s="154" customFormat="1" ht="15" customHeight="1" x14ac:dyDescent="0.2">
      <c r="B20" s="164"/>
      <c r="C20" s="164"/>
      <c r="D20" s="165"/>
      <c r="E20" s="164"/>
      <c r="F20" s="164"/>
      <c r="G20" s="165"/>
      <c r="H20" s="164"/>
      <c r="I20" s="164"/>
      <c r="J20" s="165"/>
      <c r="K20" s="164"/>
      <c r="L20" s="164"/>
      <c r="M20" s="165"/>
      <c r="N20" s="164"/>
      <c r="O20" s="164"/>
      <c r="P20" s="165"/>
      <c r="Q20" s="164"/>
      <c r="R20" s="164"/>
      <c r="S20" s="165"/>
      <c r="T20" s="164"/>
    </row>
    <row r="21" spans="1:65" s="154" customFormat="1" ht="15" customHeight="1" x14ac:dyDescent="0.2">
      <c r="B21" s="164"/>
      <c r="C21" s="164"/>
      <c r="D21" s="165"/>
      <c r="E21" s="164"/>
      <c r="F21" s="164"/>
      <c r="G21" s="165"/>
      <c r="H21" s="164"/>
      <c r="I21" s="164"/>
      <c r="J21" s="165"/>
      <c r="K21" s="164"/>
      <c r="L21" s="164"/>
      <c r="M21" s="165"/>
      <c r="N21" s="164"/>
      <c r="O21" s="164"/>
      <c r="P21" s="165"/>
      <c r="Q21" s="164"/>
      <c r="R21" s="164"/>
      <c r="S21" s="165"/>
      <c r="T21" s="164"/>
    </row>
    <row r="22" spans="1:65" s="154" customFormat="1" ht="15" customHeight="1" x14ac:dyDescent="0.25">
      <c r="A22" s="99" t="s">
        <v>187</v>
      </c>
      <c r="B22" s="156"/>
      <c r="C22" s="156"/>
      <c r="D22" s="157"/>
      <c r="E22" s="156"/>
      <c r="F22" s="156"/>
      <c r="G22" s="157"/>
      <c r="H22" s="156"/>
      <c r="I22" s="156"/>
      <c r="J22" s="157"/>
      <c r="K22" s="156"/>
      <c r="L22" s="156"/>
      <c r="M22" s="157"/>
      <c r="N22" s="156"/>
      <c r="O22" s="156"/>
      <c r="P22" s="157"/>
      <c r="Q22" s="156"/>
      <c r="R22" s="156"/>
      <c r="S22" s="157"/>
      <c r="T22" s="156"/>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row>
    <row r="23" spans="1:65" s="154" customFormat="1" ht="15" customHeight="1" x14ac:dyDescent="0.2">
      <c r="A23" s="158"/>
      <c r="B23" s="166" t="s">
        <v>80</v>
      </c>
      <c r="C23" s="166" t="s">
        <v>81</v>
      </c>
      <c r="D23" s="167" t="s">
        <v>82</v>
      </c>
      <c r="E23" s="166" t="s">
        <v>80</v>
      </c>
      <c r="F23" s="166" t="s">
        <v>81</v>
      </c>
      <c r="G23" s="167" t="s">
        <v>82</v>
      </c>
      <c r="H23" s="166" t="s">
        <v>80</v>
      </c>
      <c r="I23" s="166" t="s">
        <v>81</v>
      </c>
      <c r="J23" s="167" t="s">
        <v>82</v>
      </c>
      <c r="K23" s="166" t="s">
        <v>80</v>
      </c>
      <c r="L23" s="166" t="s">
        <v>81</v>
      </c>
      <c r="M23" s="167" t="s">
        <v>82</v>
      </c>
      <c r="N23" s="166" t="s">
        <v>80</v>
      </c>
      <c r="O23" s="166" t="s">
        <v>81</v>
      </c>
      <c r="P23" s="167" t="s">
        <v>82</v>
      </c>
      <c r="Q23" s="166" t="s">
        <v>80</v>
      </c>
      <c r="R23" s="166" t="s">
        <v>81</v>
      </c>
      <c r="S23" s="167" t="s">
        <v>82</v>
      </c>
      <c r="T23" s="166" t="s">
        <v>80</v>
      </c>
      <c r="U23" s="166" t="s">
        <v>81</v>
      </c>
      <c r="V23" s="167" t="s">
        <v>82</v>
      </c>
      <c r="W23" s="166" t="s">
        <v>80</v>
      </c>
      <c r="X23" s="166" t="s">
        <v>81</v>
      </c>
      <c r="Y23" s="167" t="s">
        <v>82</v>
      </c>
      <c r="Z23" s="166" t="s">
        <v>84</v>
      </c>
      <c r="AA23" s="166" t="s">
        <v>81</v>
      </c>
      <c r="AB23" s="167" t="s">
        <v>82</v>
      </c>
      <c r="AC23" s="166" t="s">
        <v>84</v>
      </c>
      <c r="AD23" s="166" t="s">
        <v>90</v>
      </c>
      <c r="AE23" s="167" t="s">
        <v>91</v>
      </c>
      <c r="AF23" s="166" t="s">
        <v>84</v>
      </c>
      <c r="AG23" s="166" t="s">
        <v>90</v>
      </c>
      <c r="AH23" s="167" t="s">
        <v>91</v>
      </c>
      <c r="AI23" s="166" t="s">
        <v>84</v>
      </c>
      <c r="AJ23" s="166" t="s">
        <v>90</v>
      </c>
      <c r="AK23" s="167" t="s">
        <v>91</v>
      </c>
      <c r="AL23" s="166" t="s">
        <v>84</v>
      </c>
      <c r="AM23" s="166" t="s">
        <v>90</v>
      </c>
      <c r="AN23" s="167" t="s">
        <v>91</v>
      </c>
      <c r="AO23" s="166" t="s">
        <v>84</v>
      </c>
      <c r="AP23" s="166" t="s">
        <v>90</v>
      </c>
      <c r="AQ23" s="167" t="s">
        <v>91</v>
      </c>
      <c r="AR23" s="166" t="s">
        <v>84</v>
      </c>
      <c r="AS23" s="166" t="s">
        <v>90</v>
      </c>
      <c r="AT23" s="167" t="s">
        <v>91</v>
      </c>
      <c r="AU23" s="166" t="s">
        <v>84</v>
      </c>
      <c r="AV23" s="166" t="s">
        <v>90</v>
      </c>
      <c r="AW23" s="167" t="s">
        <v>91</v>
      </c>
      <c r="AX23" s="166" t="s">
        <v>84</v>
      </c>
      <c r="AY23" s="166" t="s">
        <v>90</v>
      </c>
      <c r="AZ23" s="167" t="s">
        <v>91</v>
      </c>
      <c r="BA23" s="166" t="s">
        <v>84</v>
      </c>
      <c r="BB23" s="166" t="s">
        <v>90</v>
      </c>
      <c r="BC23" s="167" t="s">
        <v>91</v>
      </c>
      <c r="BD23" s="166" t="s">
        <v>84</v>
      </c>
      <c r="BE23" s="166" t="s">
        <v>90</v>
      </c>
      <c r="BF23" s="167" t="s">
        <v>91</v>
      </c>
      <c r="BG23" s="166" t="s">
        <v>84</v>
      </c>
      <c r="BH23" s="166" t="s">
        <v>90</v>
      </c>
      <c r="BI23" s="167" t="s">
        <v>91</v>
      </c>
      <c r="BJ23" s="166" t="s">
        <v>84</v>
      </c>
      <c r="BK23" s="166" t="s">
        <v>90</v>
      </c>
      <c r="BL23" s="167" t="s">
        <v>91</v>
      </c>
      <c r="BM23" s="166" t="s">
        <v>84</v>
      </c>
    </row>
    <row r="24" spans="1:65" s="154" customFormat="1" ht="15" customHeight="1" x14ac:dyDescent="0.2">
      <c r="A24" s="160" t="s">
        <v>5</v>
      </c>
      <c r="B24" s="159">
        <v>2003</v>
      </c>
      <c r="C24" s="159">
        <v>2003</v>
      </c>
      <c r="D24" s="157">
        <v>2003</v>
      </c>
      <c r="E24" s="159">
        <v>2004</v>
      </c>
      <c r="F24" s="159">
        <v>2004</v>
      </c>
      <c r="G24" s="157">
        <v>2004</v>
      </c>
      <c r="H24" s="159">
        <v>2005</v>
      </c>
      <c r="I24" s="159">
        <v>2005</v>
      </c>
      <c r="J24" s="157">
        <v>2005</v>
      </c>
      <c r="K24" s="159">
        <v>2006</v>
      </c>
      <c r="L24" s="159">
        <v>2006</v>
      </c>
      <c r="M24" s="157">
        <v>2006</v>
      </c>
      <c r="N24" s="159">
        <v>2007</v>
      </c>
      <c r="O24" s="159">
        <v>2007</v>
      </c>
      <c r="P24" s="157">
        <v>2007</v>
      </c>
      <c r="Q24" s="159">
        <v>2008</v>
      </c>
      <c r="R24" s="159">
        <v>2008</v>
      </c>
      <c r="S24" s="157">
        <v>2008</v>
      </c>
      <c r="T24" s="159">
        <v>2009</v>
      </c>
      <c r="U24" s="159">
        <v>2009</v>
      </c>
      <c r="V24" s="157">
        <v>2009</v>
      </c>
      <c r="W24" s="159">
        <v>2010</v>
      </c>
      <c r="X24" s="159">
        <v>2010</v>
      </c>
      <c r="Y24" s="157">
        <v>2010</v>
      </c>
      <c r="Z24" s="159">
        <v>2011</v>
      </c>
      <c r="AA24" s="159">
        <v>2011</v>
      </c>
      <c r="AB24" s="157">
        <v>2011</v>
      </c>
      <c r="AC24" s="159">
        <v>2012</v>
      </c>
      <c r="AD24" s="159">
        <v>2012</v>
      </c>
      <c r="AE24" s="157">
        <v>2012</v>
      </c>
      <c r="AF24" s="159">
        <v>2013</v>
      </c>
      <c r="AG24" s="159">
        <v>2013</v>
      </c>
      <c r="AH24" s="157">
        <v>2013</v>
      </c>
      <c r="AI24" s="159">
        <v>2014</v>
      </c>
      <c r="AJ24" s="159">
        <v>2014</v>
      </c>
      <c r="AK24" s="157">
        <v>2014</v>
      </c>
      <c r="AL24" s="159">
        <v>2015</v>
      </c>
      <c r="AM24" s="88">
        <v>2015</v>
      </c>
      <c r="AN24" s="89">
        <v>2015</v>
      </c>
      <c r="AO24" s="159">
        <v>2016</v>
      </c>
      <c r="AP24" s="88">
        <v>2016</v>
      </c>
      <c r="AQ24" s="89">
        <v>2016</v>
      </c>
      <c r="AR24" s="159">
        <v>2017</v>
      </c>
      <c r="AS24" s="88">
        <v>2017</v>
      </c>
      <c r="AT24" s="89">
        <v>2017</v>
      </c>
      <c r="AU24" s="88">
        <v>2018</v>
      </c>
      <c r="AV24" s="88">
        <v>2018</v>
      </c>
      <c r="AW24" s="89">
        <v>2018</v>
      </c>
      <c r="AX24" s="88">
        <v>2019</v>
      </c>
      <c r="AY24" s="88">
        <v>2019</v>
      </c>
      <c r="AZ24" s="89">
        <v>2019</v>
      </c>
      <c r="BA24" s="88">
        <v>2020</v>
      </c>
      <c r="BB24" s="88">
        <v>2020</v>
      </c>
      <c r="BC24" s="89">
        <v>2020</v>
      </c>
      <c r="BD24" s="88">
        <v>2021</v>
      </c>
      <c r="BE24" s="88">
        <v>2021</v>
      </c>
      <c r="BF24" s="89">
        <v>2021</v>
      </c>
      <c r="BG24" s="88">
        <v>2022</v>
      </c>
      <c r="BH24" s="88">
        <v>2022</v>
      </c>
      <c r="BI24" s="89">
        <v>2022</v>
      </c>
      <c r="BJ24" s="88">
        <v>2023</v>
      </c>
      <c r="BK24" s="88">
        <v>2023</v>
      </c>
      <c r="BL24" s="89">
        <v>2023</v>
      </c>
      <c r="BM24" s="88">
        <v>2024</v>
      </c>
    </row>
    <row r="25" spans="1:65" s="154" customFormat="1" ht="15" customHeight="1" x14ac:dyDescent="0.2">
      <c r="A25" s="143" t="s">
        <v>231</v>
      </c>
      <c r="B25" s="168">
        <v>0.11899999999999999</v>
      </c>
      <c r="C25" s="168">
        <v>0.21299999999999999</v>
      </c>
      <c r="D25" s="169">
        <v>0.21299999999999999</v>
      </c>
      <c r="E25" s="168">
        <v>0.223</v>
      </c>
      <c r="F25" s="168">
        <v>0.27200000000000002</v>
      </c>
      <c r="G25" s="169">
        <v>0.27200000000000002</v>
      </c>
      <c r="H25" s="168">
        <v>0.36899999999999999</v>
      </c>
      <c r="I25" s="168">
        <v>0.46300000000000002</v>
      </c>
      <c r="J25" s="169">
        <v>0.46300000000000002</v>
      </c>
      <c r="K25" s="168">
        <v>0.39500000000000002</v>
      </c>
      <c r="L25" s="168">
        <v>0.193</v>
      </c>
      <c r="M25" s="169">
        <v>0.193</v>
      </c>
      <c r="N25" s="168">
        <v>0.19</v>
      </c>
      <c r="O25" s="168">
        <v>0.24199999999999999</v>
      </c>
      <c r="P25" s="169">
        <v>0.24199999999999999</v>
      </c>
      <c r="Q25" s="168">
        <v>0.217</v>
      </c>
      <c r="R25" s="168">
        <v>0.28999999999999998</v>
      </c>
      <c r="S25" s="169">
        <v>0.28999999999999998</v>
      </c>
      <c r="T25" s="168">
        <v>0.32100000000000001</v>
      </c>
      <c r="U25" s="170">
        <v>4.2000000000000003E-2</v>
      </c>
      <c r="V25" s="169">
        <v>4.2000000000000003E-2</v>
      </c>
      <c r="W25" s="170">
        <v>-0.123</v>
      </c>
      <c r="X25" s="170">
        <v>2.5999999999999999E-2</v>
      </c>
      <c r="Y25" s="169">
        <v>2.5999999999999999E-2</v>
      </c>
      <c r="Z25" s="170">
        <v>2.1000000000000001E-2</v>
      </c>
      <c r="AA25" s="170">
        <v>-6.3E-2</v>
      </c>
      <c r="AB25" s="169">
        <v>-6.3E-2</v>
      </c>
      <c r="AC25" s="170">
        <v>-9.9000000000000005E-2</v>
      </c>
      <c r="AD25" s="170">
        <v>-0.11799999999999999</v>
      </c>
      <c r="AE25" s="169">
        <v>-0.11799999999999999</v>
      </c>
      <c r="AF25" s="238">
        <v>-6.6000000000000003E-2</v>
      </c>
      <c r="AG25" s="238">
        <v>-2.3E-2</v>
      </c>
      <c r="AH25" s="239">
        <v>-2.3E-2</v>
      </c>
      <c r="AI25" s="238">
        <v>-7.0000000000000001E-3</v>
      </c>
      <c r="AJ25" s="238">
        <v>1.9E-2</v>
      </c>
      <c r="AK25" s="239">
        <v>1.9E-2</v>
      </c>
      <c r="AL25" s="238">
        <v>3.5000000000000003E-2</v>
      </c>
      <c r="AM25" s="238">
        <v>5.8000000000000003E-2</v>
      </c>
      <c r="AN25" s="239">
        <v>5.8000000000000003E-2</v>
      </c>
      <c r="AO25" s="238">
        <v>0.10199999999999999</v>
      </c>
      <c r="AP25" s="238">
        <v>0.153</v>
      </c>
      <c r="AQ25" s="239">
        <v>0.153</v>
      </c>
      <c r="AR25" s="238">
        <v>0.19500000000000001</v>
      </c>
      <c r="AS25" s="238">
        <v>0.20499999999999999</v>
      </c>
      <c r="AT25" s="239">
        <v>0.20499999999999999</v>
      </c>
      <c r="AU25" s="238">
        <v>0.20599999999999999</v>
      </c>
      <c r="AV25" s="238">
        <v>0.246</v>
      </c>
      <c r="AW25" s="239">
        <v>0.246</v>
      </c>
      <c r="AX25" s="238">
        <v>0.255</v>
      </c>
      <c r="AY25" s="238">
        <v>0.20499999999999999</v>
      </c>
      <c r="AZ25" s="239">
        <v>0.20499999999999999</v>
      </c>
      <c r="BA25" s="238">
        <v>0.127</v>
      </c>
      <c r="BB25" s="238">
        <v>0.11</v>
      </c>
      <c r="BC25" s="239">
        <v>0.11</v>
      </c>
      <c r="BD25" s="238">
        <v>0.156</v>
      </c>
      <c r="BE25" s="238">
        <v>0.23599999999999999</v>
      </c>
      <c r="BF25" s="239">
        <v>0.23599999999999999</v>
      </c>
      <c r="BG25" s="238">
        <v>0.35299999999999998</v>
      </c>
      <c r="BH25" s="238">
        <v>0.371</v>
      </c>
      <c r="BI25" s="239">
        <v>0.371</v>
      </c>
      <c r="BJ25" s="238">
        <v>0.23699999999999999</v>
      </c>
      <c r="BK25" s="238">
        <v>0.14399999999999999</v>
      </c>
      <c r="BL25" s="239">
        <v>0.14399999999999999</v>
      </c>
      <c r="BM25" s="238">
        <v>0.14499999999999999</v>
      </c>
    </row>
    <row r="26" spans="1:65" s="154" customFormat="1" ht="15" customHeight="1" x14ac:dyDescent="0.2">
      <c r="A26" s="288" t="s">
        <v>256</v>
      </c>
      <c r="B26" s="245">
        <v>0.48499999999999999</v>
      </c>
      <c r="C26" s="245">
        <v>0.41099999999999998</v>
      </c>
      <c r="D26" s="246">
        <v>0.41099999999999998</v>
      </c>
      <c r="E26" s="245">
        <v>7.4999999999999997E-2</v>
      </c>
      <c r="F26" s="245">
        <v>0.40100000000000002</v>
      </c>
      <c r="G26" s="246">
        <v>0.40100000000000002</v>
      </c>
      <c r="H26" s="245">
        <v>0.746</v>
      </c>
      <c r="I26" s="245">
        <v>0.69199999999999995</v>
      </c>
      <c r="J26" s="246">
        <v>0.69199999999999995</v>
      </c>
      <c r="K26" s="245">
        <v>0.53400000000000003</v>
      </c>
      <c r="L26" s="245">
        <v>0.61</v>
      </c>
      <c r="M26" s="246">
        <v>0.61</v>
      </c>
      <c r="N26" s="245">
        <v>0.74399999999999999</v>
      </c>
      <c r="O26" s="245">
        <v>0.56799999999999995</v>
      </c>
      <c r="P26" s="246">
        <v>0.56799999999999995</v>
      </c>
      <c r="Q26" s="245">
        <v>0.35399999999999998</v>
      </c>
      <c r="R26" s="245">
        <v>0.46300000000000002</v>
      </c>
      <c r="S26" s="246">
        <v>0.46300000000000002</v>
      </c>
      <c r="T26" s="245">
        <v>0.33600000000000002</v>
      </c>
      <c r="U26" s="245">
        <v>-0.222</v>
      </c>
      <c r="V26" s="246">
        <v>-0.222</v>
      </c>
      <c r="W26" s="245">
        <v>-0.26900000000000002</v>
      </c>
      <c r="X26" s="245">
        <v>0.34</v>
      </c>
      <c r="Y26" s="246">
        <v>0.34</v>
      </c>
      <c r="Z26" s="245">
        <v>0.33800000000000002</v>
      </c>
      <c r="AA26" s="245">
        <v>0.55200000000000005</v>
      </c>
      <c r="AB26" s="246">
        <v>0.55200000000000005</v>
      </c>
      <c r="AC26" s="245">
        <v>0.79300000000000004</v>
      </c>
      <c r="AD26" s="245">
        <v>0.67600000000000005</v>
      </c>
      <c r="AE26" s="246">
        <v>0.67600000000000005</v>
      </c>
      <c r="AF26" s="247">
        <v>0.85799999999999998</v>
      </c>
      <c r="AG26" s="247">
        <v>0.78</v>
      </c>
      <c r="AH26" s="248">
        <v>0.78</v>
      </c>
      <c r="AI26" s="247">
        <v>0.85599999999999998</v>
      </c>
      <c r="AJ26" s="247">
        <v>1.008</v>
      </c>
      <c r="AK26" s="248">
        <v>1.008</v>
      </c>
      <c r="AL26" s="247">
        <v>1.1220000000000001</v>
      </c>
      <c r="AM26" s="247">
        <v>0.91</v>
      </c>
      <c r="AN26" s="248">
        <v>0.91</v>
      </c>
      <c r="AO26" s="247">
        <v>0.14499999999999999</v>
      </c>
      <c r="AP26" s="247">
        <v>0.10299999999999999</v>
      </c>
      <c r="AQ26" s="248">
        <v>0.10299999999999999</v>
      </c>
      <c r="AR26" s="247">
        <v>0.16500000000000001</v>
      </c>
      <c r="AS26" s="247">
        <v>0.224</v>
      </c>
      <c r="AT26" s="248">
        <v>0.224</v>
      </c>
      <c r="AU26" s="247">
        <v>0.193</v>
      </c>
      <c r="AV26" s="247">
        <v>0.248</v>
      </c>
      <c r="AW26" s="248">
        <v>0.248</v>
      </c>
      <c r="AX26" s="247">
        <v>0.39</v>
      </c>
      <c r="AY26" s="247">
        <v>0.35399999999999998</v>
      </c>
      <c r="AZ26" s="248">
        <v>0.35399999999999998</v>
      </c>
      <c r="BA26" s="247">
        <v>0.186</v>
      </c>
      <c r="BB26" s="247">
        <v>9.2999999999999999E-2</v>
      </c>
      <c r="BC26" s="248">
        <v>9.2999999999999999E-2</v>
      </c>
      <c r="BD26" s="247">
        <v>6.9000000000000006E-2</v>
      </c>
      <c r="BE26" s="247">
        <v>0.316</v>
      </c>
      <c r="BF26" s="248">
        <v>0.316</v>
      </c>
      <c r="BG26" s="247">
        <v>0.76100000000000001</v>
      </c>
      <c r="BH26" s="247">
        <v>0.66700000000000004</v>
      </c>
      <c r="BI26" s="248">
        <v>0.66700000000000004</v>
      </c>
      <c r="BJ26" s="247">
        <v>0.26600000000000001</v>
      </c>
      <c r="BK26" s="247">
        <v>0.126</v>
      </c>
      <c r="BL26" s="248">
        <v>0.126</v>
      </c>
      <c r="BM26" s="247">
        <v>0.123</v>
      </c>
    </row>
    <row r="27" spans="1:65" s="154" customFormat="1" ht="15" customHeight="1" x14ac:dyDescent="0.2">
      <c r="A27" s="288" t="s">
        <v>274</v>
      </c>
      <c r="B27" s="168">
        <v>0</v>
      </c>
      <c r="C27" s="168">
        <v>0</v>
      </c>
      <c r="D27" s="169">
        <v>0</v>
      </c>
      <c r="E27" s="168">
        <v>0</v>
      </c>
      <c r="F27" s="168">
        <v>-0.51052125776433177</v>
      </c>
      <c r="G27" s="169">
        <v>-0.51052125776433177</v>
      </c>
      <c r="H27" s="168">
        <v>-0.212668141449637</v>
      </c>
      <c r="I27" s="168">
        <v>-0.23358038558731345</v>
      </c>
      <c r="J27" s="169">
        <v>-0.23358038558731345</v>
      </c>
      <c r="K27" s="168">
        <v>-0.27330365316978039</v>
      </c>
      <c r="L27" s="168">
        <v>0.16397126948162147</v>
      </c>
      <c r="M27" s="169">
        <v>0.16397126948162147</v>
      </c>
      <c r="N27" s="168">
        <v>0.53603137378584698</v>
      </c>
      <c r="O27" s="168">
        <v>0.50388972442150104</v>
      </c>
      <c r="P27" s="169">
        <v>0.50388972442150104</v>
      </c>
      <c r="Q27" s="168">
        <v>0.65908018951693681</v>
      </c>
      <c r="R27" s="168">
        <v>0.32486567588651261</v>
      </c>
      <c r="S27" s="169">
        <v>0.32452014762030695</v>
      </c>
      <c r="T27" s="168">
        <v>0.10988985026517328</v>
      </c>
      <c r="U27" s="168">
        <v>-1.2714923262890651E-2</v>
      </c>
      <c r="V27" s="169">
        <v>-1.2714923262890651E-2</v>
      </c>
      <c r="W27" s="168">
        <v>-3.6667750047304971E-2</v>
      </c>
      <c r="X27" s="168">
        <v>-2.7102577362725366E-2</v>
      </c>
      <c r="Y27" s="169">
        <v>-2.7102577362725359E-2</v>
      </c>
      <c r="Z27" s="168">
        <v>-7.2302240323872405E-2</v>
      </c>
      <c r="AA27" s="168">
        <v>-4.4032612584710924E-2</v>
      </c>
      <c r="AB27" s="169">
        <v>-4.4032612584710924E-2</v>
      </c>
      <c r="AC27" s="168">
        <v>-1.1051276744105581E-2</v>
      </c>
      <c r="AD27" s="168">
        <v>-1.4698415667179682E-2</v>
      </c>
      <c r="AE27" s="169">
        <v>-1.4698415667179682E-2</v>
      </c>
      <c r="AF27" s="240">
        <v>-9.7494704473952785E-3</v>
      </c>
      <c r="AG27" s="240">
        <v>-2.615111784312328E-3</v>
      </c>
      <c r="AH27" s="239">
        <v>-2.8025749946572983E-3</v>
      </c>
      <c r="AI27" s="240">
        <v>2.7608039366976232E-2</v>
      </c>
      <c r="AJ27" s="240">
        <v>3.1870764667802962E-2</v>
      </c>
      <c r="AK27" s="239">
        <v>3.1870764667802969E-2</v>
      </c>
      <c r="AL27" s="240">
        <v>3.605178450645409E-2</v>
      </c>
      <c r="AM27" s="240">
        <v>5.4041944186375299E-2</v>
      </c>
      <c r="AN27" s="239">
        <v>5.4041944186375312E-2</v>
      </c>
      <c r="AO27" s="240">
        <v>6.46768537586834E-2</v>
      </c>
      <c r="AP27" s="240">
        <v>8.6331136659164337E-2</v>
      </c>
      <c r="AQ27" s="239">
        <v>8.6331136659164337E-2</v>
      </c>
      <c r="AR27" s="240">
        <v>0.16761887554248781</v>
      </c>
      <c r="AS27" s="240">
        <v>0.20180024298343935</v>
      </c>
      <c r="AT27" s="239">
        <v>0.2018002429834394</v>
      </c>
      <c r="AU27" s="240">
        <v>0.15319115289380889</v>
      </c>
      <c r="AV27" s="240">
        <v>0.20581937591174201</v>
      </c>
      <c r="AW27" s="239">
        <v>0.20581937591174193</v>
      </c>
      <c r="AX27" s="240">
        <v>0.18498905283002171</v>
      </c>
      <c r="AY27" s="240">
        <v>0.10738971224554933</v>
      </c>
      <c r="AZ27" s="239">
        <v>0.10727147028628226</v>
      </c>
      <c r="BA27" s="240">
        <v>7.2988691855307417E-2</v>
      </c>
      <c r="BB27" s="240">
        <v>7.8107569238679633E-2</v>
      </c>
      <c r="BC27" s="239">
        <v>7.8031959805125561E-2</v>
      </c>
      <c r="BD27" s="240">
        <v>0.1724351770764786</v>
      </c>
      <c r="BE27" s="240">
        <v>0.28122820472044147</v>
      </c>
      <c r="BF27" s="239">
        <v>0.28122820472044147</v>
      </c>
      <c r="BG27" s="240">
        <v>0.34331159533170374</v>
      </c>
      <c r="BH27" s="240">
        <v>0.32480062578194208</v>
      </c>
      <c r="BI27" s="239">
        <v>0.32480062578194202</v>
      </c>
      <c r="BJ27" s="240">
        <v>0.28910527926725477</v>
      </c>
      <c r="BK27" s="240">
        <v>0.27725821731470063</v>
      </c>
      <c r="BL27" s="239">
        <v>0.27731084276118556</v>
      </c>
      <c r="BM27" s="240">
        <v>0.24299999999999999</v>
      </c>
    </row>
    <row r="28" spans="1:65" s="154" customFormat="1" ht="15" customHeight="1" x14ac:dyDescent="0.2">
      <c r="A28" s="288" t="s">
        <v>275</v>
      </c>
      <c r="B28" s="168">
        <v>0.17899999999999999</v>
      </c>
      <c r="C28" s="168">
        <v>0.183</v>
      </c>
      <c r="D28" s="169">
        <v>0.183</v>
      </c>
      <c r="E28" s="168">
        <v>0.17267359934411922</v>
      </c>
      <c r="F28" s="168">
        <v>0.20067742813843409</v>
      </c>
      <c r="G28" s="169">
        <v>0.20067742813843409</v>
      </c>
      <c r="H28" s="168">
        <v>0.17950741287194386</v>
      </c>
      <c r="I28" s="168">
        <v>0.13303620479136993</v>
      </c>
      <c r="J28" s="169">
        <v>0.13303620479136993</v>
      </c>
      <c r="K28" s="168">
        <v>7.0231087467434825E-2</v>
      </c>
      <c r="L28" s="168">
        <v>3.9942995054669486E-2</v>
      </c>
      <c r="M28" s="169">
        <v>3.9942995054669486E-2</v>
      </c>
      <c r="N28" s="168">
        <v>5.1907793214839466E-2</v>
      </c>
      <c r="O28" s="168">
        <v>3.4652927499522201E-2</v>
      </c>
      <c r="P28" s="169">
        <v>3.4732772954590221E-2</v>
      </c>
      <c r="Q28" s="168">
        <v>2.7881488775180395E-2</v>
      </c>
      <c r="R28" s="168">
        <v>7.2379119595629982E-2</v>
      </c>
      <c r="S28" s="169">
        <v>7.2379119595629982E-2</v>
      </c>
      <c r="T28" s="168">
        <v>3.3044896770808359E-2</v>
      </c>
      <c r="U28" s="168">
        <v>-1.9055514897692551E-2</v>
      </c>
      <c r="V28" s="169">
        <v>-1.9055514897692544E-2</v>
      </c>
      <c r="W28" s="168">
        <v>4.847979066920826E-2</v>
      </c>
      <c r="X28" s="168">
        <v>0.14441011109681917</v>
      </c>
      <c r="Y28" s="169">
        <v>0.14453514149603722</v>
      </c>
      <c r="Z28" s="168">
        <v>0.13495218082250235</v>
      </c>
      <c r="AA28" s="168">
        <v>0.12794104990594729</v>
      </c>
      <c r="AB28" s="169">
        <v>0.12794104990594726</v>
      </c>
      <c r="AC28" s="168">
        <v>0.12473002289344183</v>
      </c>
      <c r="AD28" s="168">
        <v>0.11102839454961168</v>
      </c>
      <c r="AE28" s="169">
        <v>0.11102839454961171</v>
      </c>
      <c r="AF28" s="240">
        <v>0.11148690113826325</v>
      </c>
      <c r="AG28" s="240">
        <v>0.11698706363610335</v>
      </c>
      <c r="AH28" s="239">
        <v>0.11698706363610334</v>
      </c>
      <c r="AI28" s="240">
        <v>0.11582552489193855</v>
      </c>
      <c r="AJ28" s="240">
        <v>0.10119449228284401</v>
      </c>
      <c r="AK28" s="239">
        <v>0.10130484614574789</v>
      </c>
      <c r="AL28" s="240">
        <v>9.1226064268996182E-2</v>
      </c>
      <c r="AM28" s="240">
        <v>0.10115997042835109</v>
      </c>
      <c r="AN28" s="239">
        <v>0.10115997042835109</v>
      </c>
      <c r="AO28" s="240">
        <v>0.11523477273395054</v>
      </c>
      <c r="AP28" s="240">
        <v>0.12203317193861264</v>
      </c>
      <c r="AQ28" s="239">
        <v>0.12203317193861261</v>
      </c>
      <c r="AR28" s="240">
        <v>0.13454226355718163</v>
      </c>
      <c r="AS28" s="240">
        <v>0.13253505039190916</v>
      </c>
      <c r="AT28" s="239">
        <v>0.13263715751855926</v>
      </c>
      <c r="AU28" s="240">
        <v>0.13486794915060724</v>
      </c>
      <c r="AV28" s="240">
        <v>0.10784021631410906</v>
      </c>
      <c r="AW28" s="239">
        <v>0.10784021631410907</v>
      </c>
      <c r="AX28" s="240">
        <v>7.6806418137658414E-2</v>
      </c>
      <c r="AY28" s="240">
        <v>8.1273966393981864E-2</v>
      </c>
      <c r="AZ28" s="239">
        <v>8.127396639398185E-2</v>
      </c>
      <c r="BA28" s="240">
        <v>0.10023476841545706</v>
      </c>
      <c r="BB28" s="240">
        <v>9.4117587858623605E-2</v>
      </c>
      <c r="BC28" s="239">
        <v>9.4117587858623619E-2</v>
      </c>
      <c r="BD28" s="240">
        <v>0.13089723444550058</v>
      </c>
      <c r="BE28" s="240">
        <v>0.19013453191942148</v>
      </c>
      <c r="BF28" s="239">
        <v>0.19013453191942148</v>
      </c>
      <c r="BG28" s="240">
        <v>0.1783677306335168</v>
      </c>
      <c r="BH28" s="240">
        <v>0.14251185358819018</v>
      </c>
      <c r="BI28" s="239">
        <v>0.1425118535881901</v>
      </c>
      <c r="BJ28" s="240">
        <v>0.10422391729659453</v>
      </c>
      <c r="BK28" s="240">
        <v>0.12439129651499967</v>
      </c>
      <c r="BL28" s="239">
        <v>0.12439129651499967</v>
      </c>
      <c r="BM28" s="240">
        <v>0.16400000000000001</v>
      </c>
    </row>
    <row r="29" spans="1:65" s="154" customFormat="1" ht="15" customHeight="1" x14ac:dyDescent="0.2">
      <c r="A29" s="288" t="s">
        <v>7</v>
      </c>
      <c r="B29" s="168">
        <v>0.05</v>
      </c>
      <c r="C29" s="168">
        <v>0.108</v>
      </c>
      <c r="D29" s="169">
        <v>0.108</v>
      </c>
      <c r="E29" s="168">
        <v>0.111</v>
      </c>
      <c r="F29" s="168">
        <v>0.14899999999999999</v>
      </c>
      <c r="G29" s="169">
        <v>0.14899999999999999</v>
      </c>
      <c r="H29" s="168">
        <v>0.35399999999999998</v>
      </c>
      <c r="I29" s="168">
        <v>0.57599999999999996</v>
      </c>
      <c r="J29" s="169">
        <v>0.57599999999999996</v>
      </c>
      <c r="K29" s="168">
        <v>0.51400000000000001</v>
      </c>
      <c r="L29" s="168">
        <v>0.32300000000000001</v>
      </c>
      <c r="M29" s="169">
        <v>0.32300000000000001</v>
      </c>
      <c r="N29" s="168">
        <v>0.23100000000000001</v>
      </c>
      <c r="O29" s="168">
        <v>0.245</v>
      </c>
      <c r="P29" s="169">
        <v>0.245</v>
      </c>
      <c r="Q29" s="168">
        <v>0.21199999999999999</v>
      </c>
      <c r="R29" s="168">
        <v>0.214</v>
      </c>
      <c r="S29" s="169">
        <v>0.214</v>
      </c>
      <c r="T29" s="168">
        <v>0.34100000000000003</v>
      </c>
      <c r="U29" s="168">
        <v>0.26400000000000001</v>
      </c>
      <c r="V29" s="169">
        <v>0.26400000000000001</v>
      </c>
      <c r="W29" s="168">
        <v>9.4E-2</v>
      </c>
      <c r="X29" s="168">
        <v>0.191</v>
      </c>
      <c r="Y29" s="169">
        <v>0.191</v>
      </c>
      <c r="Z29" s="168">
        <v>0.252</v>
      </c>
      <c r="AA29" s="168">
        <v>0.21</v>
      </c>
      <c r="AB29" s="169">
        <v>0.21</v>
      </c>
      <c r="AC29" s="168">
        <v>0.17299999999999999</v>
      </c>
      <c r="AD29" s="168">
        <v>0.20200000000000001</v>
      </c>
      <c r="AE29" s="169">
        <v>0.20200000000000001</v>
      </c>
      <c r="AF29" s="240">
        <v>0.109</v>
      </c>
      <c r="AG29" s="240">
        <v>0.1</v>
      </c>
      <c r="AH29" s="239">
        <v>0.1</v>
      </c>
      <c r="AI29" s="240">
        <v>0.111</v>
      </c>
      <c r="AJ29" s="240">
        <v>6.4000000000000001E-2</v>
      </c>
      <c r="AK29" s="239">
        <v>6.4000000000000001E-2</v>
      </c>
      <c r="AL29" s="240">
        <v>5.8000000000000003E-2</v>
      </c>
      <c r="AM29" s="240">
        <v>-1.0999999999999999E-2</v>
      </c>
      <c r="AN29" s="239">
        <v>-1.0999999999999999E-2</v>
      </c>
      <c r="AO29" s="240">
        <v>-8.4000000000000005E-2</v>
      </c>
      <c r="AP29" s="240">
        <v>-9.1999999999999998E-2</v>
      </c>
      <c r="AQ29" s="239">
        <v>-9.1999999999999998E-2</v>
      </c>
      <c r="AR29" s="240">
        <v>2.3E-2</v>
      </c>
      <c r="AS29" s="240">
        <v>0.26700000000000002</v>
      </c>
      <c r="AT29" s="239">
        <v>0.26700000000000002</v>
      </c>
      <c r="AU29" s="240">
        <v>0.30199999999999999</v>
      </c>
      <c r="AV29" s="240">
        <v>0.316</v>
      </c>
      <c r="AW29" s="239">
        <v>0.316</v>
      </c>
      <c r="AX29" s="240">
        <v>0.39600000000000002</v>
      </c>
      <c r="AY29" s="240">
        <v>0.24099999999999999</v>
      </c>
      <c r="AZ29" s="239">
        <v>0.24099999999999999</v>
      </c>
      <c r="BA29" s="240">
        <v>7.0999999999999994E-2</v>
      </c>
      <c r="BB29" s="240">
        <v>-0.02</v>
      </c>
      <c r="BC29" s="239">
        <v>-0.02</v>
      </c>
      <c r="BD29" s="319">
        <v>0.23</v>
      </c>
      <c r="BE29" s="240">
        <v>1.4630000000000001</v>
      </c>
      <c r="BF29" s="239">
        <v>1.4630000000000001</v>
      </c>
      <c r="BG29" s="319">
        <v>0.61699999999999999</v>
      </c>
      <c r="BH29" s="240">
        <v>0.54700000000000004</v>
      </c>
      <c r="BI29" s="239">
        <v>0.54700000000000004</v>
      </c>
      <c r="BJ29" s="319">
        <v>0.40699999999999997</v>
      </c>
      <c r="BK29" s="240">
        <v>0.18</v>
      </c>
      <c r="BL29" s="239">
        <v>0.18</v>
      </c>
      <c r="BM29" s="319">
        <v>8.3000000000000004E-2</v>
      </c>
    </row>
    <row r="30" spans="1:65" s="154" customFormat="1" ht="15" customHeight="1" x14ac:dyDescent="0.2">
      <c r="A30" s="143" t="s">
        <v>8</v>
      </c>
      <c r="B30" s="168" t="s">
        <v>186</v>
      </c>
      <c r="C30" s="168" t="s">
        <v>186</v>
      </c>
      <c r="D30" s="169" t="s">
        <v>186</v>
      </c>
      <c r="E30" s="168" t="s">
        <v>186</v>
      </c>
      <c r="F30" s="168" t="s">
        <v>186</v>
      </c>
      <c r="G30" s="169" t="s">
        <v>186</v>
      </c>
      <c r="H30" s="168" t="s">
        <v>186</v>
      </c>
      <c r="I30" s="168" t="s">
        <v>186</v>
      </c>
      <c r="J30" s="169" t="s">
        <v>186</v>
      </c>
      <c r="K30" s="168" t="s">
        <v>186</v>
      </c>
      <c r="L30" s="168" t="s">
        <v>186</v>
      </c>
      <c r="M30" s="169" t="s">
        <v>186</v>
      </c>
      <c r="N30" s="168" t="s">
        <v>186</v>
      </c>
      <c r="O30" s="168" t="s">
        <v>186</v>
      </c>
      <c r="P30" s="169" t="s">
        <v>186</v>
      </c>
      <c r="Q30" s="168" t="s">
        <v>186</v>
      </c>
      <c r="R30" s="168" t="s">
        <v>186</v>
      </c>
      <c r="S30" s="169" t="s">
        <v>186</v>
      </c>
      <c r="T30" s="168" t="s">
        <v>186</v>
      </c>
      <c r="U30" s="168" t="s">
        <v>186</v>
      </c>
      <c r="V30" s="169" t="s">
        <v>186</v>
      </c>
      <c r="W30" s="168" t="s">
        <v>186</v>
      </c>
      <c r="X30" s="168" t="s">
        <v>186</v>
      </c>
      <c r="Y30" s="169" t="s">
        <v>186</v>
      </c>
      <c r="Z30" s="168" t="s">
        <v>186</v>
      </c>
      <c r="AA30" s="168" t="s">
        <v>186</v>
      </c>
      <c r="AB30" s="169" t="s">
        <v>186</v>
      </c>
      <c r="AC30" s="168" t="s">
        <v>186</v>
      </c>
      <c r="AD30" s="168" t="s">
        <v>186</v>
      </c>
      <c r="AE30" s="169" t="s">
        <v>186</v>
      </c>
      <c r="AF30" s="240" t="s">
        <v>186</v>
      </c>
      <c r="AG30" s="240" t="s">
        <v>186</v>
      </c>
      <c r="AH30" s="239" t="s">
        <v>186</v>
      </c>
      <c r="AI30" s="240" t="s">
        <v>186</v>
      </c>
      <c r="AJ30" s="240" t="s">
        <v>186</v>
      </c>
      <c r="AK30" s="239" t="s">
        <v>186</v>
      </c>
      <c r="AL30" s="240" t="s">
        <v>186</v>
      </c>
      <c r="AM30" s="240" t="s">
        <v>186</v>
      </c>
      <c r="AN30" s="239" t="s">
        <v>186</v>
      </c>
      <c r="AO30" s="240" t="s">
        <v>186</v>
      </c>
      <c r="AP30" s="240" t="s">
        <v>186</v>
      </c>
      <c r="AQ30" s="239" t="s">
        <v>186</v>
      </c>
      <c r="AR30" s="240" t="s">
        <v>186</v>
      </c>
      <c r="AS30" s="240" t="s">
        <v>186</v>
      </c>
      <c r="AT30" s="239" t="s">
        <v>186</v>
      </c>
      <c r="AU30" s="240" t="s">
        <v>186</v>
      </c>
      <c r="AV30" s="240" t="s">
        <v>186</v>
      </c>
      <c r="AW30" s="239" t="s">
        <v>186</v>
      </c>
      <c r="AX30" s="240" t="s">
        <v>186</v>
      </c>
      <c r="AY30" s="240" t="s">
        <v>186</v>
      </c>
      <c r="AZ30" s="239" t="s">
        <v>186</v>
      </c>
      <c r="BA30" s="240" t="s">
        <v>186</v>
      </c>
      <c r="BB30" s="240" t="s">
        <v>186</v>
      </c>
      <c r="BC30" s="239" t="s">
        <v>186</v>
      </c>
      <c r="BD30" s="240" t="s">
        <v>186</v>
      </c>
      <c r="BE30" s="240" t="s">
        <v>186</v>
      </c>
      <c r="BF30" s="239" t="s">
        <v>186</v>
      </c>
      <c r="BG30" s="240" t="s">
        <v>186</v>
      </c>
      <c r="BH30" s="240" t="s">
        <v>186</v>
      </c>
      <c r="BI30" s="239" t="s">
        <v>186</v>
      </c>
      <c r="BJ30" s="240" t="s">
        <v>186</v>
      </c>
      <c r="BK30" s="240" t="s">
        <v>186</v>
      </c>
      <c r="BL30" s="239" t="s">
        <v>186</v>
      </c>
      <c r="BM30" s="240" t="s">
        <v>186</v>
      </c>
    </row>
    <row r="31" spans="1:65" s="154" customFormat="1" ht="15" customHeight="1" x14ac:dyDescent="0.2">
      <c r="A31" s="143" t="s">
        <v>6</v>
      </c>
      <c r="B31" s="249" t="s">
        <v>186</v>
      </c>
      <c r="C31" s="249" t="s">
        <v>186</v>
      </c>
      <c r="D31" s="250" t="s">
        <v>186</v>
      </c>
      <c r="E31" s="249" t="s">
        <v>186</v>
      </c>
      <c r="F31" s="249" t="s">
        <v>186</v>
      </c>
      <c r="G31" s="250" t="s">
        <v>186</v>
      </c>
      <c r="H31" s="249" t="s">
        <v>186</v>
      </c>
      <c r="I31" s="249" t="s">
        <v>186</v>
      </c>
      <c r="J31" s="250" t="s">
        <v>186</v>
      </c>
      <c r="K31" s="249" t="s">
        <v>186</v>
      </c>
      <c r="L31" s="249" t="s">
        <v>186</v>
      </c>
      <c r="M31" s="250" t="s">
        <v>186</v>
      </c>
      <c r="N31" s="249" t="s">
        <v>186</v>
      </c>
      <c r="O31" s="249" t="s">
        <v>186</v>
      </c>
      <c r="P31" s="250" t="s">
        <v>186</v>
      </c>
      <c r="Q31" s="249" t="s">
        <v>186</v>
      </c>
      <c r="R31" s="249" t="s">
        <v>186</v>
      </c>
      <c r="S31" s="250" t="s">
        <v>186</v>
      </c>
      <c r="T31" s="249" t="s">
        <v>186</v>
      </c>
      <c r="U31" s="249" t="s">
        <v>186</v>
      </c>
      <c r="V31" s="250" t="s">
        <v>186</v>
      </c>
      <c r="W31" s="249" t="s">
        <v>186</v>
      </c>
      <c r="X31" s="249" t="s">
        <v>186</v>
      </c>
      <c r="Y31" s="250" t="s">
        <v>186</v>
      </c>
      <c r="Z31" s="249" t="s">
        <v>186</v>
      </c>
      <c r="AA31" s="249" t="s">
        <v>186</v>
      </c>
      <c r="AB31" s="250" t="s">
        <v>186</v>
      </c>
      <c r="AC31" s="249" t="s">
        <v>186</v>
      </c>
      <c r="AD31" s="249" t="s">
        <v>186</v>
      </c>
      <c r="AE31" s="250" t="s">
        <v>186</v>
      </c>
      <c r="AF31" s="251" t="s">
        <v>186</v>
      </c>
      <c r="AG31" s="251" t="s">
        <v>186</v>
      </c>
      <c r="AH31" s="252" t="s">
        <v>186</v>
      </c>
      <c r="AI31" s="251" t="s">
        <v>186</v>
      </c>
      <c r="AJ31" s="251" t="s">
        <v>186</v>
      </c>
      <c r="AK31" s="252" t="s">
        <v>186</v>
      </c>
      <c r="AL31" s="251" t="s">
        <v>186</v>
      </c>
      <c r="AM31" s="251" t="s">
        <v>186</v>
      </c>
      <c r="AN31" s="252" t="s">
        <v>186</v>
      </c>
      <c r="AO31" s="251" t="s">
        <v>186</v>
      </c>
      <c r="AP31" s="251" t="s">
        <v>186</v>
      </c>
      <c r="AQ31" s="252" t="s">
        <v>186</v>
      </c>
      <c r="AR31" s="251" t="s">
        <v>186</v>
      </c>
      <c r="AS31" s="251" t="s">
        <v>186</v>
      </c>
      <c r="AT31" s="252" t="s">
        <v>186</v>
      </c>
      <c r="AU31" s="251" t="s">
        <v>186</v>
      </c>
      <c r="AV31" s="251" t="s">
        <v>186</v>
      </c>
      <c r="AW31" s="252" t="s">
        <v>186</v>
      </c>
      <c r="AX31" s="251" t="s">
        <v>186</v>
      </c>
      <c r="AY31" s="251" t="s">
        <v>186</v>
      </c>
      <c r="AZ31" s="252" t="s">
        <v>186</v>
      </c>
      <c r="BA31" s="251" t="s">
        <v>186</v>
      </c>
      <c r="BB31" s="251" t="s">
        <v>186</v>
      </c>
      <c r="BC31" s="252" t="s">
        <v>186</v>
      </c>
      <c r="BD31" s="251" t="s">
        <v>186</v>
      </c>
      <c r="BE31" s="251" t="s">
        <v>186</v>
      </c>
      <c r="BF31" s="252" t="s">
        <v>186</v>
      </c>
      <c r="BG31" s="251" t="s">
        <v>186</v>
      </c>
      <c r="BH31" s="251" t="s">
        <v>186</v>
      </c>
      <c r="BI31" s="252" t="s">
        <v>186</v>
      </c>
      <c r="BJ31" s="251" t="s">
        <v>186</v>
      </c>
      <c r="BK31" s="251" t="s">
        <v>186</v>
      </c>
      <c r="BL31" s="252" t="s">
        <v>186</v>
      </c>
      <c r="BM31" s="251" t="s">
        <v>186</v>
      </c>
    </row>
    <row r="32" spans="1:65" s="173" customFormat="1" ht="15" customHeight="1" x14ac:dyDescent="0.2">
      <c r="A32" s="209" t="s">
        <v>9</v>
      </c>
      <c r="B32" s="171">
        <v>0.11899999999999999</v>
      </c>
      <c r="C32" s="171">
        <v>0.191</v>
      </c>
      <c r="D32" s="169">
        <v>0.191</v>
      </c>
      <c r="E32" s="171">
        <v>0.183</v>
      </c>
      <c r="F32" s="171">
        <v>0.249</v>
      </c>
      <c r="G32" s="169">
        <v>0.249</v>
      </c>
      <c r="H32" s="171">
        <v>0.35299999999999998</v>
      </c>
      <c r="I32" s="171">
        <v>0.41099999999999998</v>
      </c>
      <c r="J32" s="169">
        <v>0.41099999999999998</v>
      </c>
      <c r="K32" s="171">
        <v>0.32200000000000001</v>
      </c>
      <c r="L32" s="171">
        <v>0.17399999999999999</v>
      </c>
      <c r="M32" s="169">
        <v>0.17399999999999999</v>
      </c>
      <c r="N32" s="171">
        <v>0.18099999999999999</v>
      </c>
      <c r="O32" s="171">
        <v>0.19400000000000001</v>
      </c>
      <c r="P32" s="169">
        <v>0.19400000000000001</v>
      </c>
      <c r="Q32" s="171">
        <v>0.16300000000000001</v>
      </c>
      <c r="R32" s="171">
        <v>0.218</v>
      </c>
      <c r="S32" s="169">
        <v>0.218</v>
      </c>
      <c r="T32" s="171">
        <v>0.23699999999999999</v>
      </c>
      <c r="U32" s="172">
        <v>2.3E-2</v>
      </c>
      <c r="V32" s="169">
        <v>2.3E-2</v>
      </c>
      <c r="W32" s="172">
        <v>-9.1999999999999998E-2</v>
      </c>
      <c r="X32" s="172">
        <v>4.2000000000000003E-2</v>
      </c>
      <c r="Y32" s="169">
        <v>4.2000000000000003E-2</v>
      </c>
      <c r="Z32" s="172">
        <v>3.7999999999999999E-2</v>
      </c>
      <c r="AA32" s="172">
        <v>-1.4999999999999999E-2</v>
      </c>
      <c r="AB32" s="169">
        <v>-1.4999999999999999E-2</v>
      </c>
      <c r="AC32" s="172">
        <v>-3.3000000000000002E-2</v>
      </c>
      <c r="AD32" s="172">
        <v>-4.3999999999999997E-2</v>
      </c>
      <c r="AE32" s="169">
        <v>-4.3999999999999997E-2</v>
      </c>
      <c r="AF32" s="241">
        <v>-1.2999999999999999E-2</v>
      </c>
      <c r="AG32" s="241">
        <v>1.7999999999999999E-2</v>
      </c>
      <c r="AH32" s="239">
        <v>1.7999999999999999E-2</v>
      </c>
      <c r="AI32" s="241">
        <v>3.6999999999999998E-2</v>
      </c>
      <c r="AJ32" s="241">
        <v>4.7E-2</v>
      </c>
      <c r="AK32" s="239">
        <v>4.7E-2</v>
      </c>
      <c r="AL32" s="241">
        <v>5.8000000000000003E-2</v>
      </c>
      <c r="AM32" s="241">
        <v>6.5000000000000002E-2</v>
      </c>
      <c r="AN32" s="239">
        <v>6.5000000000000002E-2</v>
      </c>
      <c r="AO32" s="241">
        <v>7.1999999999999995E-2</v>
      </c>
      <c r="AP32" s="241">
        <v>9.6000000000000002E-2</v>
      </c>
      <c r="AQ32" s="239">
        <v>9.6000000000000002E-2</v>
      </c>
      <c r="AR32" s="241">
        <v>0.14899999999999999</v>
      </c>
      <c r="AS32" s="241">
        <v>0.185</v>
      </c>
      <c r="AT32" s="239">
        <v>0.185</v>
      </c>
      <c r="AU32" s="241">
        <v>0.17299999999999999</v>
      </c>
      <c r="AV32" s="241">
        <v>0.20100000000000001</v>
      </c>
      <c r="AW32" s="239">
        <v>0.20100000000000001</v>
      </c>
      <c r="AX32" s="241">
        <v>0.23899999999999999</v>
      </c>
      <c r="AY32" s="241">
        <v>0.19600000000000001</v>
      </c>
      <c r="AZ32" s="239">
        <v>0.19600000000000001</v>
      </c>
      <c r="BA32" s="241">
        <v>0.112</v>
      </c>
      <c r="BB32" s="241">
        <v>7.6999999999999999E-2</v>
      </c>
      <c r="BC32" s="239">
        <v>7.6999999999999999E-2</v>
      </c>
      <c r="BD32" s="241">
        <v>0.111</v>
      </c>
      <c r="BE32" s="241">
        <v>0.249</v>
      </c>
      <c r="BF32" s="239">
        <v>0.249</v>
      </c>
      <c r="BG32" s="241">
        <v>0.438</v>
      </c>
      <c r="BH32" s="241">
        <v>0.41699999999999998</v>
      </c>
      <c r="BI32" s="239">
        <v>0.41699999999999998</v>
      </c>
      <c r="BJ32" s="241">
        <v>0.23400000000000001</v>
      </c>
      <c r="BK32" s="241">
        <v>0.14599999999999999</v>
      </c>
      <c r="BL32" s="239">
        <v>0.14599999999999999</v>
      </c>
      <c r="BM32" s="241">
        <v>0.13400000000000001</v>
      </c>
    </row>
    <row r="33" spans="1:65" s="154" customFormat="1" ht="15" customHeight="1" x14ac:dyDescent="0.2">
      <c r="A33" s="143" t="s">
        <v>10</v>
      </c>
      <c r="B33" s="168">
        <v>-6.5000000000000002E-2</v>
      </c>
      <c r="C33" s="168">
        <v>-0.13200000000000001</v>
      </c>
      <c r="D33" s="169">
        <v>-0.13200000000000001</v>
      </c>
      <c r="E33" s="168">
        <v>-0.152</v>
      </c>
      <c r="F33" s="168">
        <v>-0.153</v>
      </c>
      <c r="G33" s="169">
        <v>-0.153</v>
      </c>
      <c r="H33" s="168">
        <v>-5.8999999999999997E-2</v>
      </c>
      <c r="I33" s="168">
        <v>-0.26200000000000001</v>
      </c>
      <c r="J33" s="169">
        <v>-0.26200000000000001</v>
      </c>
      <c r="K33" s="168">
        <v>-0.28199999999999997</v>
      </c>
      <c r="L33" s="168">
        <v>-1E-3</v>
      </c>
      <c r="M33" s="169">
        <v>-1E-3</v>
      </c>
      <c r="N33" s="168">
        <v>-3.1E-2</v>
      </c>
      <c r="O33" s="168">
        <v>-1E-3</v>
      </c>
      <c r="P33" s="169">
        <v>-1E-3</v>
      </c>
      <c r="Q33" s="168">
        <v>-6.0000000000000001E-3</v>
      </c>
      <c r="R33" s="168">
        <v>1E-3</v>
      </c>
      <c r="S33" s="169">
        <v>1E-3</v>
      </c>
      <c r="T33" s="168">
        <v>0</v>
      </c>
      <c r="U33" s="168">
        <v>0</v>
      </c>
      <c r="V33" s="169">
        <v>0</v>
      </c>
      <c r="W33" s="168">
        <v>-1E-3</v>
      </c>
      <c r="X33" s="168">
        <v>0</v>
      </c>
      <c r="Y33" s="169">
        <v>0</v>
      </c>
      <c r="Z33" s="168">
        <v>1E-3</v>
      </c>
      <c r="AA33" s="168">
        <v>0</v>
      </c>
      <c r="AB33" s="169">
        <v>0</v>
      </c>
      <c r="AC33" s="168">
        <v>0</v>
      </c>
      <c r="AD33" s="168">
        <v>0</v>
      </c>
      <c r="AE33" s="169">
        <v>0</v>
      </c>
      <c r="AF33" s="240">
        <v>0</v>
      </c>
      <c r="AG33" s="240">
        <v>0</v>
      </c>
      <c r="AH33" s="239">
        <v>0</v>
      </c>
      <c r="AI33" s="240">
        <v>0</v>
      </c>
      <c r="AJ33" s="240">
        <v>0</v>
      </c>
      <c r="AK33" s="239">
        <v>0</v>
      </c>
      <c r="AL33" s="240">
        <v>0</v>
      </c>
      <c r="AM33" s="240">
        <v>0</v>
      </c>
      <c r="AN33" s="239">
        <v>0</v>
      </c>
      <c r="AO33" s="240">
        <v>0</v>
      </c>
      <c r="AP33" s="240">
        <v>0</v>
      </c>
      <c r="AQ33" s="239">
        <v>0</v>
      </c>
      <c r="AR33" s="240">
        <v>0</v>
      </c>
      <c r="AS33" s="240">
        <v>0</v>
      </c>
      <c r="AT33" s="239">
        <v>0</v>
      </c>
      <c r="AU33" s="240">
        <v>0</v>
      </c>
      <c r="AV33" s="240">
        <v>0</v>
      </c>
      <c r="AW33" s="239">
        <v>0</v>
      </c>
      <c r="AX33" s="240">
        <v>0</v>
      </c>
      <c r="AY33" s="240">
        <v>0</v>
      </c>
      <c r="AZ33" s="239">
        <v>0</v>
      </c>
      <c r="BA33" s="240">
        <v>0</v>
      </c>
      <c r="BB33" s="240">
        <v>0</v>
      </c>
      <c r="BC33" s="239">
        <v>0</v>
      </c>
      <c r="BD33" s="240">
        <v>0</v>
      </c>
      <c r="BE33" s="240">
        <v>0</v>
      </c>
      <c r="BF33" s="239">
        <v>0</v>
      </c>
      <c r="BG33" s="240">
        <v>0</v>
      </c>
      <c r="BH33" s="240">
        <v>0</v>
      </c>
      <c r="BI33" s="239">
        <v>0</v>
      </c>
      <c r="BJ33" s="240">
        <v>0</v>
      </c>
      <c r="BK33" s="240">
        <v>0</v>
      </c>
      <c r="BL33" s="239">
        <v>0</v>
      </c>
      <c r="BM33" s="240">
        <v>0</v>
      </c>
    </row>
    <row r="34" spans="1:65" s="154" customFormat="1" ht="15" customHeight="1" thickBot="1" x14ac:dyDescent="0.25">
      <c r="A34" s="208" t="s">
        <v>259</v>
      </c>
      <c r="B34" s="297">
        <v>0.10100000000000001</v>
      </c>
      <c r="C34" s="297">
        <v>0.16200000000000001</v>
      </c>
      <c r="D34" s="298">
        <v>0.16200000000000001</v>
      </c>
      <c r="E34" s="297">
        <v>0.157</v>
      </c>
      <c r="F34" s="297">
        <v>0.22</v>
      </c>
      <c r="G34" s="298">
        <v>0.22</v>
      </c>
      <c r="H34" s="297">
        <v>0.32400000000000001</v>
      </c>
      <c r="I34" s="297">
        <v>0.36799999999999999</v>
      </c>
      <c r="J34" s="298">
        <v>0.36799999999999999</v>
      </c>
      <c r="K34" s="297">
        <v>0.28499999999999998</v>
      </c>
      <c r="L34" s="297">
        <v>0.16700000000000001</v>
      </c>
      <c r="M34" s="298">
        <v>0.16700000000000001</v>
      </c>
      <c r="N34" s="297">
        <v>0.17599999999999999</v>
      </c>
      <c r="O34" s="297">
        <v>0.189</v>
      </c>
      <c r="P34" s="298">
        <v>0.189</v>
      </c>
      <c r="Q34" s="297">
        <v>0.161</v>
      </c>
      <c r="R34" s="297">
        <v>0.217</v>
      </c>
      <c r="S34" s="298">
        <v>0.217</v>
      </c>
      <c r="T34" s="297">
        <v>0.23200000000000001</v>
      </c>
      <c r="U34" s="297">
        <v>2.1999999999999999E-2</v>
      </c>
      <c r="V34" s="298">
        <v>2.1999999999999999E-2</v>
      </c>
      <c r="W34" s="297">
        <v>-8.8999999999999996E-2</v>
      </c>
      <c r="X34" s="297">
        <v>4.1000000000000002E-2</v>
      </c>
      <c r="Y34" s="298">
        <v>4.1000000000000002E-2</v>
      </c>
      <c r="Z34" s="297">
        <v>3.6999999999999998E-2</v>
      </c>
      <c r="AA34" s="297">
        <v>-1.4E-2</v>
      </c>
      <c r="AB34" s="298">
        <v>-1.4E-2</v>
      </c>
      <c r="AC34" s="297">
        <v>-3.2000000000000001E-2</v>
      </c>
      <c r="AD34" s="297">
        <v>-4.2999999999999997E-2</v>
      </c>
      <c r="AE34" s="298">
        <v>-4.2999999999999997E-2</v>
      </c>
      <c r="AF34" s="299">
        <v>-1.2E-2</v>
      </c>
      <c r="AG34" s="299">
        <v>1.7999999999999999E-2</v>
      </c>
      <c r="AH34" s="300">
        <v>1.7999999999999999E-2</v>
      </c>
      <c r="AI34" s="299">
        <v>3.5999999999999997E-2</v>
      </c>
      <c r="AJ34" s="299">
        <v>4.4999999999999998E-2</v>
      </c>
      <c r="AK34" s="300">
        <v>4.4999999999999998E-2</v>
      </c>
      <c r="AL34" s="299">
        <v>5.7000000000000002E-2</v>
      </c>
      <c r="AM34" s="299">
        <v>6.4000000000000001E-2</v>
      </c>
      <c r="AN34" s="300">
        <v>6.4000000000000001E-2</v>
      </c>
      <c r="AO34" s="299">
        <v>7.0000000000000007E-2</v>
      </c>
      <c r="AP34" s="299">
        <v>9.5000000000000001E-2</v>
      </c>
      <c r="AQ34" s="300">
        <v>9.5000000000000001E-2</v>
      </c>
      <c r="AR34" s="299">
        <v>0.14899999999999999</v>
      </c>
      <c r="AS34" s="299">
        <v>0.185</v>
      </c>
      <c r="AT34" s="300">
        <v>0.185</v>
      </c>
      <c r="AU34" s="299">
        <v>0.17199999999999999</v>
      </c>
      <c r="AV34" s="299">
        <v>0.2</v>
      </c>
      <c r="AW34" s="300">
        <v>0.2</v>
      </c>
      <c r="AX34" s="299">
        <v>0.23899999999999999</v>
      </c>
      <c r="AY34" s="299">
        <v>0.19500000000000001</v>
      </c>
      <c r="AZ34" s="300">
        <v>0.19500000000000001</v>
      </c>
      <c r="BA34" s="299">
        <v>0.112</v>
      </c>
      <c r="BB34" s="299">
        <v>7.5999999999999998E-2</v>
      </c>
      <c r="BC34" s="300">
        <v>7.5999999999999998E-2</v>
      </c>
      <c r="BD34" s="299">
        <v>0.11</v>
      </c>
      <c r="BE34" s="299">
        <v>0.248</v>
      </c>
      <c r="BF34" s="300">
        <v>0.248</v>
      </c>
      <c r="BG34" s="299">
        <v>0.437</v>
      </c>
      <c r="BH34" s="299">
        <v>0.41599999999999998</v>
      </c>
      <c r="BI34" s="300">
        <v>0.41599999999999998</v>
      </c>
      <c r="BJ34" s="299">
        <v>0.23400000000000001</v>
      </c>
      <c r="BK34" s="299">
        <v>0.14599999999999999</v>
      </c>
      <c r="BL34" s="300">
        <v>0.14599999999999999</v>
      </c>
      <c r="BM34" s="299">
        <v>0.13400000000000001</v>
      </c>
    </row>
    <row r="35" spans="1:65" s="154" customFormat="1" ht="15" customHeight="1" thickTop="1" x14ac:dyDescent="0.2">
      <c r="A35" s="306"/>
      <c r="B35" s="307"/>
      <c r="C35" s="307"/>
      <c r="D35" s="308"/>
      <c r="E35" s="307"/>
      <c r="F35" s="307"/>
      <c r="G35" s="308"/>
      <c r="H35" s="307"/>
      <c r="I35" s="307"/>
      <c r="J35" s="308"/>
      <c r="K35" s="307"/>
      <c r="L35" s="307"/>
      <c r="M35" s="308"/>
      <c r="N35" s="307"/>
      <c r="O35" s="307"/>
      <c r="P35" s="308"/>
      <c r="Q35" s="307"/>
      <c r="R35" s="307"/>
      <c r="S35" s="308"/>
      <c r="T35" s="307"/>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row>
    <row r="36" spans="1:65" ht="15" customHeight="1" x14ac:dyDescent="0.2">
      <c r="A36" s="310" t="s">
        <v>272</v>
      </c>
      <c r="B36" s="311"/>
      <c r="C36" s="312"/>
      <c r="D36" s="313"/>
      <c r="E36" s="311"/>
      <c r="F36" s="311"/>
      <c r="G36" s="314"/>
      <c r="H36" s="311"/>
      <c r="I36" s="311"/>
      <c r="J36" s="314"/>
      <c r="K36" s="311"/>
      <c r="L36" s="311"/>
      <c r="M36" s="314"/>
      <c r="N36" s="311"/>
      <c r="O36" s="311"/>
      <c r="P36" s="314"/>
      <c r="Q36" s="311"/>
      <c r="R36" s="311"/>
      <c r="S36" s="314"/>
      <c r="T36" s="311"/>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row>
    <row r="37" spans="1:65" ht="15" customHeight="1" x14ac:dyDescent="0.2">
      <c r="A37" s="320"/>
    </row>
  </sheetData>
  <phoneticPr fontId="0" type="noConversion"/>
  <pageMargins left="0.19685039370078741" right="0.19685039370078741" top="0.39370078740157483" bottom="0.39370078740157483" header="0.19685039370078741" footer="0.19685039370078741"/>
  <pageSetup paperSize="8" scale="90" orientation="landscape" r:id="rId1"/>
  <headerFooter alignWithMargins="0">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BN61"/>
  <sheetViews>
    <sheetView zoomScale="90" zoomScaleNormal="90" workbookViewId="0">
      <pane xSplit="1" ySplit="6" topLeftCell="T7"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Col="1" x14ac:dyDescent="0.2"/>
  <cols>
    <col min="1" max="1" width="36.7109375" style="22" customWidth="1"/>
    <col min="2" max="3" width="8.5703125" style="22" hidden="1" customWidth="1" outlineLevel="1"/>
    <col min="4" max="4" width="8.7109375" style="22" hidden="1" customWidth="1" outlineLevel="1"/>
    <col min="5" max="6" width="8.5703125" style="22" hidden="1" customWidth="1" outlineLevel="1"/>
    <col min="7" max="7" width="8.7109375" style="22" hidden="1" customWidth="1" outlineLevel="1"/>
    <col min="8" max="9" width="8.5703125" style="22" hidden="1" customWidth="1" outlineLevel="1"/>
    <col min="10" max="10" width="8.7109375" style="22" hidden="1" customWidth="1" outlineLevel="1"/>
    <col min="11" max="12" width="8.5703125" style="22" hidden="1" customWidth="1" outlineLevel="1"/>
    <col min="13" max="13" width="8.7109375" style="22" hidden="1" customWidth="1" outlineLevel="1"/>
    <col min="14" max="15" width="8.5703125" style="22" hidden="1" customWidth="1" outlineLevel="1"/>
    <col min="16" max="16" width="8.7109375" style="22" hidden="1" customWidth="1" outlineLevel="1"/>
    <col min="17" max="18" width="8.5703125" style="22" hidden="1" customWidth="1" outlineLevel="1"/>
    <col min="19" max="19" width="8.7109375" style="22" hidden="1" customWidth="1" outlineLevel="1"/>
    <col min="20" max="21" width="8.5703125" style="22" hidden="1" customWidth="1" outlineLevel="1"/>
    <col min="22" max="22" width="8.7109375" style="22" hidden="1" customWidth="1" outlineLevel="1"/>
    <col min="23" max="24" width="8.5703125" style="22" hidden="1" customWidth="1" outlineLevel="1"/>
    <col min="25" max="25" width="8.7109375" style="22" hidden="1" customWidth="1" outlineLevel="1"/>
    <col min="26" max="27" width="8.5703125" style="22" hidden="1" customWidth="1" outlineLevel="1"/>
    <col min="28" max="28" width="8.7109375" style="22" hidden="1" customWidth="1" outlineLevel="1"/>
    <col min="29" max="29" width="8.5703125" style="22" hidden="1" customWidth="1" outlineLevel="1"/>
    <col min="30" max="31" width="9.28515625" style="22" hidden="1" customWidth="1" outlineLevel="1"/>
    <col min="32" max="32" width="8.5703125" style="22" hidden="1" customWidth="1" outlineLevel="1"/>
    <col min="33" max="33" width="9.28515625" style="22" hidden="1" customWidth="1" outlineLevel="1"/>
    <col min="34" max="34" width="0" style="22" hidden="1" customWidth="1" outlineLevel="1"/>
    <col min="35" max="35" width="8.5703125" style="22" hidden="1" customWidth="1" outlineLevel="1"/>
    <col min="36" max="36" width="9.28515625" style="22" hidden="1" customWidth="1" outlineLevel="1"/>
    <col min="37" max="37" width="9.28515625" style="22" collapsed="1"/>
    <col min="38" max="38" width="8.5703125" style="22" hidden="1" customWidth="1" outlineLevel="1"/>
    <col min="39" max="39" width="9.28515625" style="22" hidden="1" customWidth="1" outlineLevel="1"/>
    <col min="40" max="40" width="9.28515625" style="22" collapsed="1"/>
    <col min="41" max="41" width="8.5703125" style="22" hidden="1" customWidth="1" outlineLevel="1"/>
    <col min="42" max="42" width="9.28515625" style="22" hidden="1" customWidth="1" outlineLevel="1"/>
    <col min="43" max="43" width="9.28515625" style="22" collapsed="1"/>
    <col min="44" max="44" width="8.5703125" style="22" hidden="1" customWidth="1" outlineLevel="1"/>
    <col min="45" max="45" width="9.28515625" style="22" hidden="1" customWidth="1" outlineLevel="1"/>
    <col min="46" max="46" width="9.28515625" style="22" collapsed="1"/>
    <col min="47" max="47" width="8.5703125" style="22" hidden="1" customWidth="1" outlineLevel="1"/>
    <col min="48" max="48" width="0" style="22" hidden="1" customWidth="1" outlineLevel="1"/>
    <col min="49" max="49" width="9.28515625" style="22" collapsed="1"/>
    <col min="50" max="50" width="8.5703125" style="22" customWidth="1"/>
    <col min="51" max="52" width="9.28515625" style="22"/>
    <col min="53" max="53" width="8.5703125" style="22" customWidth="1"/>
    <col min="54" max="55" width="9.28515625" style="22"/>
    <col min="56" max="56" width="8.5703125" style="22" customWidth="1"/>
    <col min="57" max="58" width="9.28515625" style="22"/>
    <col min="59" max="59" width="8.5703125" style="22" customWidth="1"/>
    <col min="60" max="61" width="9.28515625" style="22"/>
    <col min="62" max="62" width="8.5703125" style="22" customWidth="1"/>
    <col min="63" max="64" width="9.28515625" style="22"/>
    <col min="65" max="65" width="8.5703125" style="22" customWidth="1"/>
    <col min="66" max="16384" width="9.28515625" style="22"/>
  </cols>
  <sheetData>
    <row r="1" spans="1:66" ht="15.75" x14ac:dyDescent="0.25">
      <c r="A1" s="101" t="s">
        <v>204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row>
    <row r="2" spans="1:66"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row>
    <row r="3" spans="1:66" x14ac:dyDescent="0.2">
      <c r="A3" s="105"/>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row>
    <row r="4" spans="1:66" ht="15.75" x14ac:dyDescent="0.25">
      <c r="A4" s="101" t="s">
        <v>182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row>
    <row r="5" spans="1:66" x14ac:dyDescent="0.2">
      <c r="A5" s="86"/>
      <c r="B5" s="107" t="s">
        <v>84</v>
      </c>
      <c r="C5" s="107" t="s">
        <v>90</v>
      </c>
      <c r="D5" s="108" t="s">
        <v>91</v>
      </c>
      <c r="E5" s="107" t="s">
        <v>84</v>
      </c>
      <c r="F5" s="107" t="s">
        <v>90</v>
      </c>
      <c r="G5" s="108" t="s">
        <v>91</v>
      </c>
      <c r="H5" s="107" t="s">
        <v>84</v>
      </c>
      <c r="I5" s="107" t="s">
        <v>90</v>
      </c>
      <c r="J5" s="108" t="s">
        <v>91</v>
      </c>
      <c r="K5" s="107" t="s">
        <v>84</v>
      </c>
      <c r="L5" s="107" t="s">
        <v>90</v>
      </c>
      <c r="M5" s="108" t="s">
        <v>91</v>
      </c>
      <c r="N5" s="107" t="s">
        <v>84</v>
      </c>
      <c r="O5" s="107" t="s">
        <v>90</v>
      </c>
      <c r="P5" s="108" t="s">
        <v>91</v>
      </c>
      <c r="Q5" s="107" t="s">
        <v>84</v>
      </c>
      <c r="R5" s="107" t="s">
        <v>90</v>
      </c>
      <c r="S5" s="108" t="s">
        <v>91</v>
      </c>
      <c r="T5" s="107" t="s">
        <v>84</v>
      </c>
      <c r="U5" s="107" t="s">
        <v>90</v>
      </c>
      <c r="V5" s="108" t="s">
        <v>91</v>
      </c>
      <c r="W5" s="107" t="s">
        <v>84</v>
      </c>
      <c r="X5" s="107" t="s">
        <v>90</v>
      </c>
      <c r="Y5" s="108" t="s">
        <v>91</v>
      </c>
      <c r="Z5" s="107" t="s">
        <v>84</v>
      </c>
      <c r="AA5" s="107" t="s">
        <v>90</v>
      </c>
      <c r="AB5" s="108" t="s">
        <v>91</v>
      </c>
      <c r="AC5" s="107" t="s">
        <v>84</v>
      </c>
      <c r="AD5" s="107" t="s">
        <v>90</v>
      </c>
      <c r="AE5" s="108" t="s">
        <v>91</v>
      </c>
      <c r="AF5" s="107" t="s">
        <v>84</v>
      </c>
      <c r="AG5" s="107" t="s">
        <v>90</v>
      </c>
      <c r="AH5" s="108" t="s">
        <v>91</v>
      </c>
      <c r="AI5" s="107" t="s">
        <v>84</v>
      </c>
      <c r="AJ5" s="107" t="s">
        <v>90</v>
      </c>
      <c r="AK5" s="108" t="s">
        <v>91</v>
      </c>
      <c r="AL5" s="107" t="s">
        <v>84</v>
      </c>
      <c r="AM5" s="107" t="s">
        <v>90</v>
      </c>
      <c r="AN5" s="108" t="s">
        <v>91</v>
      </c>
      <c r="AO5" s="107" t="s">
        <v>84</v>
      </c>
      <c r="AP5" s="107" t="s">
        <v>90</v>
      </c>
      <c r="AQ5" s="108" t="s">
        <v>91</v>
      </c>
      <c r="AR5" s="107" t="s">
        <v>84</v>
      </c>
      <c r="AS5" s="107" t="s">
        <v>90</v>
      </c>
      <c r="AT5" s="108" t="s">
        <v>91</v>
      </c>
      <c r="AU5" s="107" t="s">
        <v>84</v>
      </c>
      <c r="AV5" s="107" t="s">
        <v>90</v>
      </c>
      <c r="AW5" s="108" t="s">
        <v>91</v>
      </c>
      <c r="AX5" s="107" t="s">
        <v>84</v>
      </c>
      <c r="AY5" s="107" t="s">
        <v>90</v>
      </c>
      <c r="AZ5" s="108" t="s">
        <v>91</v>
      </c>
      <c r="BA5" s="107" t="s">
        <v>84</v>
      </c>
      <c r="BB5" s="107" t="s">
        <v>90</v>
      </c>
      <c r="BC5" s="108" t="s">
        <v>91</v>
      </c>
      <c r="BD5" s="107" t="s">
        <v>84</v>
      </c>
      <c r="BE5" s="107" t="s">
        <v>90</v>
      </c>
      <c r="BF5" s="108" t="s">
        <v>91</v>
      </c>
      <c r="BG5" s="107" t="s">
        <v>84</v>
      </c>
      <c r="BH5" s="107" t="s">
        <v>90</v>
      </c>
      <c r="BI5" s="108" t="s">
        <v>91</v>
      </c>
      <c r="BJ5" s="107" t="s">
        <v>84</v>
      </c>
      <c r="BK5" s="107" t="s">
        <v>90</v>
      </c>
      <c r="BL5" s="108" t="s">
        <v>91</v>
      </c>
      <c r="BM5" s="107" t="s">
        <v>84</v>
      </c>
    </row>
    <row r="6" spans="1:66" x14ac:dyDescent="0.2">
      <c r="A6" s="90" t="s">
        <v>5</v>
      </c>
      <c r="B6" s="88">
        <v>2003</v>
      </c>
      <c r="C6" s="88">
        <v>2003</v>
      </c>
      <c r="D6" s="89">
        <v>2003</v>
      </c>
      <c r="E6" s="88">
        <v>2004</v>
      </c>
      <c r="F6" s="88">
        <v>2004</v>
      </c>
      <c r="G6" s="89">
        <v>2004</v>
      </c>
      <c r="H6" s="88">
        <v>2005</v>
      </c>
      <c r="I6" s="88">
        <v>2005</v>
      </c>
      <c r="J6" s="89">
        <v>2005</v>
      </c>
      <c r="K6" s="88">
        <v>2006</v>
      </c>
      <c r="L6" s="88">
        <v>2006</v>
      </c>
      <c r="M6" s="89">
        <v>2006</v>
      </c>
      <c r="N6" s="88">
        <v>2007</v>
      </c>
      <c r="O6" s="88">
        <v>2007</v>
      </c>
      <c r="P6" s="89">
        <v>2007</v>
      </c>
      <c r="Q6" s="88">
        <v>2008</v>
      </c>
      <c r="R6" s="88">
        <v>2008</v>
      </c>
      <c r="S6" s="89">
        <v>2008</v>
      </c>
      <c r="T6" s="88">
        <v>2009</v>
      </c>
      <c r="U6" s="88">
        <v>2009</v>
      </c>
      <c r="V6" s="89">
        <v>2009</v>
      </c>
      <c r="W6" s="88">
        <v>2010</v>
      </c>
      <c r="X6" s="88">
        <v>2010</v>
      </c>
      <c r="Y6" s="89">
        <v>2010</v>
      </c>
      <c r="Z6" s="88">
        <v>2011</v>
      </c>
      <c r="AA6" s="88">
        <v>2011</v>
      </c>
      <c r="AB6" s="89">
        <v>2011</v>
      </c>
      <c r="AC6" s="88">
        <v>2012</v>
      </c>
      <c r="AD6" s="88">
        <v>2012</v>
      </c>
      <c r="AE6" s="89">
        <v>2012</v>
      </c>
      <c r="AF6" s="88">
        <v>2013</v>
      </c>
      <c r="AG6" s="88">
        <v>2013</v>
      </c>
      <c r="AH6" s="89">
        <v>2013</v>
      </c>
      <c r="AI6" s="88">
        <v>2014</v>
      </c>
      <c r="AJ6" s="88">
        <v>2014</v>
      </c>
      <c r="AK6" s="89">
        <v>2014</v>
      </c>
      <c r="AL6" s="88">
        <v>2015</v>
      </c>
      <c r="AM6" s="88">
        <v>2015</v>
      </c>
      <c r="AN6" s="89">
        <v>2015</v>
      </c>
      <c r="AO6" s="88">
        <v>2016</v>
      </c>
      <c r="AP6" s="88">
        <v>2016</v>
      </c>
      <c r="AQ6" s="89">
        <v>2016</v>
      </c>
      <c r="AR6" s="88">
        <v>2017</v>
      </c>
      <c r="AS6" s="88">
        <v>2017</v>
      </c>
      <c r="AT6" s="89">
        <v>2017</v>
      </c>
      <c r="AU6" s="88">
        <v>2018</v>
      </c>
      <c r="AV6" s="88">
        <v>2018</v>
      </c>
      <c r="AW6" s="89">
        <v>2018</v>
      </c>
      <c r="AX6" s="88">
        <v>2019</v>
      </c>
      <c r="AY6" s="88">
        <v>2019</v>
      </c>
      <c r="AZ6" s="89">
        <v>2019</v>
      </c>
      <c r="BA6" s="88">
        <v>2020</v>
      </c>
      <c r="BB6" s="88">
        <v>2020</v>
      </c>
      <c r="BC6" s="89">
        <v>2020</v>
      </c>
      <c r="BD6" s="88">
        <v>2021</v>
      </c>
      <c r="BE6" s="88">
        <v>2021</v>
      </c>
      <c r="BF6" s="89">
        <v>2021</v>
      </c>
      <c r="BG6" s="88">
        <v>2022</v>
      </c>
      <c r="BH6" s="88">
        <v>2022</v>
      </c>
      <c r="BI6" s="89">
        <v>2022</v>
      </c>
      <c r="BJ6" s="88">
        <v>2023</v>
      </c>
      <c r="BK6" s="88">
        <v>2023</v>
      </c>
      <c r="BL6" s="89">
        <v>2023</v>
      </c>
      <c r="BM6" s="88">
        <v>2024</v>
      </c>
    </row>
    <row r="7" spans="1:66" s="174" customFormat="1" ht="15" customHeight="1" x14ac:dyDescent="0.2">
      <c r="A7" s="143" t="s">
        <v>231</v>
      </c>
      <c r="B7" s="141">
        <v>47.8</v>
      </c>
      <c r="C7" s="141">
        <v>89</v>
      </c>
      <c r="D7" s="142">
        <v>137</v>
      </c>
      <c r="E7" s="141">
        <v>43.6</v>
      </c>
      <c r="F7" s="141">
        <v>103</v>
      </c>
      <c r="G7" s="142">
        <v>147</v>
      </c>
      <c r="H7" s="141">
        <v>130.80000000000001</v>
      </c>
      <c r="I7" s="141">
        <v>173</v>
      </c>
      <c r="J7" s="142">
        <v>303.8</v>
      </c>
      <c r="K7" s="141">
        <v>154.19999999999999</v>
      </c>
      <c r="L7" s="141">
        <v>266</v>
      </c>
      <c r="M7" s="142">
        <v>420</v>
      </c>
      <c r="N7" s="141">
        <v>114.5</v>
      </c>
      <c r="O7" s="141">
        <v>155</v>
      </c>
      <c r="P7" s="142">
        <v>269.60000000000002</v>
      </c>
      <c r="Q7" s="141">
        <v>102.9</v>
      </c>
      <c r="R7" s="141">
        <v>233</v>
      </c>
      <c r="S7" s="142">
        <v>336.1</v>
      </c>
      <c r="T7" s="141">
        <v>146.6</v>
      </c>
      <c r="U7" s="141">
        <v>423</v>
      </c>
      <c r="V7" s="142">
        <v>569.6</v>
      </c>
      <c r="W7" s="141">
        <v>107.1</v>
      </c>
      <c r="X7" s="141">
        <v>139</v>
      </c>
      <c r="Y7" s="142">
        <v>245.5</v>
      </c>
      <c r="Z7" s="141">
        <v>99.1</v>
      </c>
      <c r="AA7" s="141">
        <v>186</v>
      </c>
      <c r="AB7" s="142">
        <v>285</v>
      </c>
      <c r="AC7" s="141">
        <v>48.1</v>
      </c>
      <c r="AD7" s="141">
        <v>68</v>
      </c>
      <c r="AE7" s="142">
        <v>116.3</v>
      </c>
      <c r="AF7" s="141">
        <v>59.4</v>
      </c>
      <c r="AG7" s="141">
        <v>97</v>
      </c>
      <c r="AH7" s="142">
        <v>156.1</v>
      </c>
      <c r="AI7" s="141">
        <v>54.5</v>
      </c>
      <c r="AJ7" s="141">
        <v>241</v>
      </c>
      <c r="AK7" s="142">
        <v>295.5</v>
      </c>
      <c r="AL7" s="224">
        <v>76.3</v>
      </c>
      <c r="AM7" s="141">
        <v>97</v>
      </c>
      <c r="AN7" s="142">
        <v>172.8</v>
      </c>
      <c r="AO7" s="224">
        <v>49.8</v>
      </c>
      <c r="AP7" s="141">
        <v>114</v>
      </c>
      <c r="AQ7" s="142">
        <v>164.3</v>
      </c>
      <c r="AR7" s="224">
        <v>60.2</v>
      </c>
      <c r="AS7" s="141">
        <v>145.89999999999998</v>
      </c>
      <c r="AT7" s="142">
        <v>206.1</v>
      </c>
      <c r="AU7" s="224">
        <v>65.2</v>
      </c>
      <c r="AV7" s="141">
        <v>105.2</v>
      </c>
      <c r="AW7" s="142">
        <v>170.4</v>
      </c>
      <c r="AX7" s="224">
        <v>76.5</v>
      </c>
      <c r="AY7" s="141">
        <v>124.6</v>
      </c>
      <c r="AZ7" s="142">
        <v>201.1</v>
      </c>
      <c r="BA7" s="224">
        <v>99</v>
      </c>
      <c r="BB7" s="141">
        <v>131.6</v>
      </c>
      <c r="BC7" s="142">
        <v>230.60000000000002</v>
      </c>
      <c r="BD7" s="224">
        <v>74.8</v>
      </c>
      <c r="BE7" s="141">
        <v>135.69999999999999</v>
      </c>
      <c r="BF7" s="142">
        <v>210.5</v>
      </c>
      <c r="BG7" s="224">
        <v>94.5</v>
      </c>
      <c r="BH7" s="141">
        <v>175.60000000000002</v>
      </c>
      <c r="BI7" s="142">
        <v>270.10000000000002</v>
      </c>
      <c r="BJ7" s="224">
        <v>179.464</v>
      </c>
      <c r="BK7" s="141">
        <v>261.39999999999998</v>
      </c>
      <c r="BL7" s="142">
        <v>440.9</v>
      </c>
      <c r="BM7" s="224">
        <v>280.83100000000002</v>
      </c>
      <c r="BN7" s="22"/>
    </row>
    <row r="8" spans="1:66" s="174" customFormat="1" ht="15" customHeight="1" x14ac:dyDescent="0.2">
      <c r="A8" s="288" t="s">
        <v>256</v>
      </c>
      <c r="B8" s="141">
        <v>0.39999999999999858</v>
      </c>
      <c r="C8" s="141">
        <v>0</v>
      </c>
      <c r="D8" s="142">
        <v>0.20000000000000284</v>
      </c>
      <c r="E8" s="141">
        <v>-0.30000000000000071</v>
      </c>
      <c r="F8" s="141">
        <v>1</v>
      </c>
      <c r="G8" s="142">
        <v>0.69999999999999929</v>
      </c>
      <c r="H8" s="141">
        <v>1.1000000000000014</v>
      </c>
      <c r="I8" s="141">
        <v>1</v>
      </c>
      <c r="J8" s="142">
        <v>2</v>
      </c>
      <c r="K8" s="141">
        <v>0.6</v>
      </c>
      <c r="L8" s="141">
        <v>1</v>
      </c>
      <c r="M8" s="142">
        <v>2.2999999999999998</v>
      </c>
      <c r="N8" s="141">
        <v>0.6</v>
      </c>
      <c r="O8" s="141">
        <v>0</v>
      </c>
      <c r="P8" s="142">
        <v>1.2</v>
      </c>
      <c r="Q8" s="141">
        <v>0.8</v>
      </c>
      <c r="R8" s="141">
        <v>0</v>
      </c>
      <c r="S8" s="142">
        <v>1.3</v>
      </c>
      <c r="T8" s="141">
        <v>1</v>
      </c>
      <c r="U8" s="141">
        <v>1</v>
      </c>
      <c r="V8" s="142">
        <v>2.2999999999999998</v>
      </c>
      <c r="W8" s="141">
        <v>0.5</v>
      </c>
      <c r="X8" s="141">
        <v>0</v>
      </c>
      <c r="Y8" s="142">
        <v>1.3</v>
      </c>
      <c r="Z8" s="141">
        <v>1</v>
      </c>
      <c r="AA8" s="141">
        <v>1</v>
      </c>
      <c r="AB8" s="142">
        <v>1.7</v>
      </c>
      <c r="AC8" s="141">
        <v>0.7</v>
      </c>
      <c r="AD8" s="141">
        <v>0</v>
      </c>
      <c r="AE8" s="142">
        <v>1.4</v>
      </c>
      <c r="AF8" s="141">
        <v>0.7</v>
      </c>
      <c r="AG8" s="141">
        <v>1</v>
      </c>
      <c r="AH8" s="142">
        <v>2.1</v>
      </c>
      <c r="AI8" s="141">
        <v>1</v>
      </c>
      <c r="AJ8" s="141">
        <v>1</v>
      </c>
      <c r="AK8" s="142">
        <v>1.6</v>
      </c>
      <c r="AL8" s="224">
        <v>1.6</v>
      </c>
      <c r="AM8" s="141">
        <v>1</v>
      </c>
      <c r="AN8" s="142">
        <v>2.5</v>
      </c>
      <c r="AO8" s="224">
        <v>6.7999999999999989</v>
      </c>
      <c r="AP8" s="141">
        <v>15</v>
      </c>
      <c r="AQ8" s="142">
        <v>21.800000000000004</v>
      </c>
      <c r="AR8" s="224">
        <v>21.1</v>
      </c>
      <c r="AS8" s="141">
        <v>16.699999999999996</v>
      </c>
      <c r="AT8" s="142">
        <v>37.799999999999997</v>
      </c>
      <c r="AU8" s="224">
        <v>16.399999999999999</v>
      </c>
      <c r="AV8" s="141">
        <v>10.200000000000003</v>
      </c>
      <c r="AW8" s="142">
        <v>26.599999999999998</v>
      </c>
      <c r="AX8" s="224">
        <v>13.8</v>
      </c>
      <c r="AY8" s="141">
        <v>27.499999999999996</v>
      </c>
      <c r="AZ8" s="142">
        <v>41.300000000000004</v>
      </c>
      <c r="BA8" s="224">
        <v>98.399999999999991</v>
      </c>
      <c r="BB8" s="141">
        <v>139.4</v>
      </c>
      <c r="BC8" s="142">
        <v>237.79999999999998</v>
      </c>
      <c r="BD8" s="224">
        <v>311.7</v>
      </c>
      <c r="BE8" s="141">
        <v>229.00000000000006</v>
      </c>
      <c r="BF8" s="142">
        <v>540.70000000000005</v>
      </c>
      <c r="BG8" s="224">
        <v>503.55700000000002</v>
      </c>
      <c r="BH8" s="141">
        <v>127.69999999999993</v>
      </c>
      <c r="BI8" s="142">
        <v>631.34899999999993</v>
      </c>
      <c r="BJ8" s="224">
        <v>176.54900000000001</v>
      </c>
      <c r="BK8" s="141">
        <v>44.099999999999994</v>
      </c>
      <c r="BL8" s="142">
        <v>220.625</v>
      </c>
      <c r="BM8" s="224">
        <v>63.924999999999997</v>
      </c>
      <c r="BN8" s="22"/>
    </row>
    <row r="9" spans="1:66" s="174" customFormat="1" ht="15" customHeight="1" x14ac:dyDescent="0.2">
      <c r="A9" s="143" t="s">
        <v>274</v>
      </c>
      <c r="B9" s="141">
        <v>0</v>
      </c>
      <c r="C9" s="141">
        <v>0</v>
      </c>
      <c r="D9" s="142">
        <v>0</v>
      </c>
      <c r="E9" s="141">
        <v>0</v>
      </c>
      <c r="F9" s="141">
        <v>2</v>
      </c>
      <c r="G9" s="142">
        <v>2.1999999999999993</v>
      </c>
      <c r="H9" s="141">
        <v>15</v>
      </c>
      <c r="I9" s="141">
        <v>29</v>
      </c>
      <c r="J9" s="142">
        <v>43.5</v>
      </c>
      <c r="K9" s="141">
        <v>7.1</v>
      </c>
      <c r="L9" s="141">
        <v>10</v>
      </c>
      <c r="M9" s="142">
        <v>16.899999999999999</v>
      </c>
      <c r="N9" s="141">
        <v>8.9</v>
      </c>
      <c r="O9" s="141">
        <v>2</v>
      </c>
      <c r="P9" s="142">
        <v>11.4</v>
      </c>
      <c r="Q9" s="141">
        <v>42.4</v>
      </c>
      <c r="R9" s="141">
        <v>864</v>
      </c>
      <c r="S9" s="142">
        <v>905.7</v>
      </c>
      <c r="T9" s="141">
        <v>11.2</v>
      </c>
      <c r="U9" s="141">
        <v>38</v>
      </c>
      <c r="V9" s="142">
        <v>49.6</v>
      </c>
      <c r="W9" s="141">
        <v>11.6</v>
      </c>
      <c r="X9" s="141">
        <v>9</v>
      </c>
      <c r="Y9" s="142">
        <v>21.4</v>
      </c>
      <c r="Z9" s="141">
        <v>7.1</v>
      </c>
      <c r="AA9" s="141">
        <v>12</v>
      </c>
      <c r="AB9" s="142">
        <v>18.399999999999999</v>
      </c>
      <c r="AC9" s="141">
        <v>10.5</v>
      </c>
      <c r="AD9" s="141">
        <v>19</v>
      </c>
      <c r="AE9" s="142">
        <v>28.4</v>
      </c>
      <c r="AF9" s="141">
        <v>2</v>
      </c>
      <c r="AG9" s="141">
        <v>28</v>
      </c>
      <c r="AH9" s="142">
        <v>30.400000000000013</v>
      </c>
      <c r="AI9" s="141">
        <v>9.9</v>
      </c>
      <c r="AJ9" s="141">
        <v>14</v>
      </c>
      <c r="AK9" s="142">
        <v>23.7</v>
      </c>
      <c r="AL9" s="224">
        <v>9.6999999999999993</v>
      </c>
      <c r="AM9" s="141">
        <v>29</v>
      </c>
      <c r="AN9" s="142">
        <v>37.4</v>
      </c>
      <c r="AO9" s="224">
        <v>5.5000000000000231</v>
      </c>
      <c r="AP9" s="141">
        <v>19</v>
      </c>
      <c r="AQ9" s="142">
        <v>25.799999999999976</v>
      </c>
      <c r="AR9" s="224">
        <v>8.1</v>
      </c>
      <c r="AS9" s="141">
        <v>21.6</v>
      </c>
      <c r="AT9" s="142">
        <v>29.7</v>
      </c>
      <c r="AU9" s="224">
        <v>8.6999999999999993</v>
      </c>
      <c r="AV9" s="141">
        <v>25.3</v>
      </c>
      <c r="AW9" s="142">
        <v>34</v>
      </c>
      <c r="AX9" s="224">
        <v>15.7</v>
      </c>
      <c r="AY9" s="141">
        <v>34.4</v>
      </c>
      <c r="AZ9" s="142">
        <v>50.100000000000009</v>
      </c>
      <c r="BA9" s="224">
        <v>16.899999999999999</v>
      </c>
      <c r="BB9" s="141">
        <v>17.3</v>
      </c>
      <c r="BC9" s="142">
        <v>34.199999999999996</v>
      </c>
      <c r="BD9" s="224">
        <v>6.5</v>
      </c>
      <c r="BE9" s="141">
        <v>22.1</v>
      </c>
      <c r="BF9" s="142">
        <v>28.6</v>
      </c>
      <c r="BG9" s="224">
        <v>40.700000000000003</v>
      </c>
      <c r="BH9" s="141">
        <v>753.8</v>
      </c>
      <c r="BI9" s="142">
        <v>794.50900000000001</v>
      </c>
      <c r="BJ9" s="224">
        <v>18.678999999999998</v>
      </c>
      <c r="BK9" s="141">
        <v>28.385999999999999</v>
      </c>
      <c r="BL9" s="142">
        <v>47.111999999999995</v>
      </c>
      <c r="BM9" s="224">
        <v>31.194000000000003</v>
      </c>
      <c r="BN9" s="22"/>
    </row>
    <row r="10" spans="1:66" s="174" customFormat="1" ht="15" customHeight="1" x14ac:dyDescent="0.2">
      <c r="A10" s="288" t="s">
        <v>275</v>
      </c>
      <c r="B10" s="141">
        <v>11.4</v>
      </c>
      <c r="C10" s="141">
        <v>22</v>
      </c>
      <c r="D10" s="142">
        <v>32.799999999999997</v>
      </c>
      <c r="E10" s="141">
        <v>18.2</v>
      </c>
      <c r="F10" s="141">
        <v>30</v>
      </c>
      <c r="G10" s="142">
        <v>47.6</v>
      </c>
      <c r="H10" s="141">
        <v>117.6</v>
      </c>
      <c r="I10" s="141">
        <v>115</v>
      </c>
      <c r="J10" s="142">
        <v>232.9</v>
      </c>
      <c r="K10" s="141">
        <v>69.5</v>
      </c>
      <c r="L10" s="141">
        <v>105</v>
      </c>
      <c r="M10" s="142">
        <v>174.7</v>
      </c>
      <c r="N10" s="141">
        <v>9.6999999999999993</v>
      </c>
      <c r="O10" s="141">
        <v>22</v>
      </c>
      <c r="P10" s="142">
        <v>32.4</v>
      </c>
      <c r="Q10" s="141">
        <v>12.3</v>
      </c>
      <c r="R10" s="141">
        <v>50</v>
      </c>
      <c r="S10" s="142">
        <v>61.9</v>
      </c>
      <c r="T10" s="141">
        <v>44.699999999999996</v>
      </c>
      <c r="U10" s="141">
        <v>26</v>
      </c>
      <c r="V10" s="142">
        <v>69.900000000000006</v>
      </c>
      <c r="W10" s="141">
        <v>37.700000000000003</v>
      </c>
      <c r="X10" s="141">
        <v>7</v>
      </c>
      <c r="Y10" s="142">
        <v>44.900000000000013</v>
      </c>
      <c r="Z10" s="141">
        <v>26.999999999999996</v>
      </c>
      <c r="AA10" s="141">
        <v>27</v>
      </c>
      <c r="AB10" s="142">
        <v>54.1</v>
      </c>
      <c r="AC10" s="141">
        <v>3.9000000000000004</v>
      </c>
      <c r="AD10" s="141">
        <v>32</v>
      </c>
      <c r="AE10" s="142">
        <v>36.1</v>
      </c>
      <c r="AF10" s="141">
        <v>16.2</v>
      </c>
      <c r="AG10" s="141">
        <v>42</v>
      </c>
      <c r="AH10" s="142">
        <v>57.4</v>
      </c>
      <c r="AI10" s="141">
        <v>7.6999999999999993</v>
      </c>
      <c r="AJ10" s="141">
        <v>33</v>
      </c>
      <c r="AK10" s="142">
        <v>40.299999999999997</v>
      </c>
      <c r="AL10" s="224">
        <v>13.899999999999999</v>
      </c>
      <c r="AM10" s="141">
        <v>51</v>
      </c>
      <c r="AN10" s="142">
        <v>64.8</v>
      </c>
      <c r="AO10" s="224">
        <v>15.200000000000001</v>
      </c>
      <c r="AP10" s="141">
        <v>34</v>
      </c>
      <c r="AQ10" s="142">
        <v>48.5</v>
      </c>
      <c r="AR10" s="224">
        <v>21</v>
      </c>
      <c r="AS10" s="141">
        <v>38.29999999999999</v>
      </c>
      <c r="AT10" s="142">
        <v>59.300000000000011</v>
      </c>
      <c r="AU10" s="224">
        <v>74.399999999999991</v>
      </c>
      <c r="AV10" s="141">
        <v>46.399999999999991</v>
      </c>
      <c r="AW10" s="142">
        <v>120.8</v>
      </c>
      <c r="AX10" s="224">
        <v>25.599999999999998</v>
      </c>
      <c r="AY10" s="141">
        <v>91.000000000000014</v>
      </c>
      <c r="AZ10" s="142">
        <v>116.60000000000001</v>
      </c>
      <c r="BA10" s="224">
        <v>12.2</v>
      </c>
      <c r="BB10" s="141">
        <v>20.299999999999997</v>
      </c>
      <c r="BC10" s="142">
        <v>32.5</v>
      </c>
      <c r="BD10" s="224">
        <v>11.9</v>
      </c>
      <c r="BE10" s="141">
        <v>18.700000000000003</v>
      </c>
      <c r="BF10" s="142">
        <v>30.6</v>
      </c>
      <c r="BG10" s="224">
        <v>12.299999999999999</v>
      </c>
      <c r="BH10" s="141">
        <v>32.5</v>
      </c>
      <c r="BI10" s="142">
        <v>44.8</v>
      </c>
      <c r="BJ10" s="224">
        <v>13.694999999999999</v>
      </c>
      <c r="BK10" s="141">
        <v>31.534000000000006</v>
      </c>
      <c r="BL10" s="142">
        <v>45.182000000000002</v>
      </c>
      <c r="BM10" s="224">
        <v>14.484</v>
      </c>
      <c r="BN10" s="22"/>
    </row>
    <row r="11" spans="1:66" s="174" customFormat="1" ht="15" customHeight="1" x14ac:dyDescent="0.2">
      <c r="A11" s="288" t="s">
        <v>7</v>
      </c>
      <c r="B11" s="141">
        <v>2.4</v>
      </c>
      <c r="C11" s="141">
        <v>8</v>
      </c>
      <c r="D11" s="142">
        <v>9.6999999999999993</v>
      </c>
      <c r="E11" s="141">
        <v>8.6999999999999993</v>
      </c>
      <c r="F11" s="141">
        <v>18</v>
      </c>
      <c r="G11" s="142">
        <v>27.4</v>
      </c>
      <c r="H11" s="141">
        <v>9.3000000000000007</v>
      </c>
      <c r="I11" s="141">
        <v>28</v>
      </c>
      <c r="J11" s="142">
        <v>36.6</v>
      </c>
      <c r="K11" s="141">
        <v>9.5</v>
      </c>
      <c r="L11" s="141">
        <v>45</v>
      </c>
      <c r="M11" s="142">
        <v>55.4</v>
      </c>
      <c r="N11" s="141">
        <v>21.1</v>
      </c>
      <c r="O11" s="141">
        <v>19</v>
      </c>
      <c r="P11" s="142">
        <v>39.5</v>
      </c>
      <c r="Q11" s="141">
        <v>9.3000000000000007</v>
      </c>
      <c r="R11" s="141">
        <v>37</v>
      </c>
      <c r="S11" s="142">
        <v>46.2</v>
      </c>
      <c r="T11" s="141">
        <v>20.5</v>
      </c>
      <c r="U11" s="141">
        <v>11</v>
      </c>
      <c r="V11" s="142">
        <v>31.7</v>
      </c>
      <c r="W11" s="141">
        <v>20.8</v>
      </c>
      <c r="X11" s="141">
        <v>16</v>
      </c>
      <c r="Y11" s="142">
        <v>36.700000000000003</v>
      </c>
      <c r="Z11" s="141">
        <v>17</v>
      </c>
      <c r="AA11" s="141">
        <v>21</v>
      </c>
      <c r="AB11" s="142">
        <v>37.6</v>
      </c>
      <c r="AC11" s="141">
        <v>10.199999999999999</v>
      </c>
      <c r="AD11" s="141">
        <v>32</v>
      </c>
      <c r="AE11" s="142">
        <v>42.1</v>
      </c>
      <c r="AF11" s="141">
        <v>19</v>
      </c>
      <c r="AG11" s="141">
        <v>-43</v>
      </c>
      <c r="AH11" s="142">
        <v>-23.8</v>
      </c>
      <c r="AI11" s="141">
        <v>13.4</v>
      </c>
      <c r="AJ11" s="141">
        <v>139</v>
      </c>
      <c r="AK11" s="142">
        <v>151.9</v>
      </c>
      <c r="AL11" s="224">
        <v>40.1</v>
      </c>
      <c r="AM11" s="141">
        <v>59</v>
      </c>
      <c r="AN11" s="142">
        <v>98.6</v>
      </c>
      <c r="AO11" s="224">
        <v>22.8</v>
      </c>
      <c r="AP11" s="141">
        <v>19</v>
      </c>
      <c r="AQ11" s="142">
        <v>41.7</v>
      </c>
      <c r="AR11" s="224">
        <v>18.7</v>
      </c>
      <c r="AS11" s="141">
        <v>19.2</v>
      </c>
      <c r="AT11" s="142">
        <v>37.9</v>
      </c>
      <c r="AU11" s="224">
        <v>15.6</v>
      </c>
      <c r="AV11" s="141">
        <v>21.299999999999997</v>
      </c>
      <c r="AW11" s="142">
        <v>36.9</v>
      </c>
      <c r="AX11" s="224">
        <v>56.4</v>
      </c>
      <c r="AY11" s="141">
        <v>24.1</v>
      </c>
      <c r="AZ11" s="142">
        <v>80.5</v>
      </c>
      <c r="BA11" s="224">
        <v>32.299999999999997</v>
      </c>
      <c r="BB11" s="141">
        <v>20.300000000000004</v>
      </c>
      <c r="BC11" s="142">
        <v>52.599999999999994</v>
      </c>
      <c r="BD11" s="224">
        <v>9.2000000000000011</v>
      </c>
      <c r="BE11" s="141">
        <v>31.3</v>
      </c>
      <c r="BF11" s="142">
        <v>40.5</v>
      </c>
      <c r="BG11" s="224">
        <v>25.1</v>
      </c>
      <c r="BH11" s="141">
        <v>36</v>
      </c>
      <c r="BI11" s="142">
        <v>61.099999999999994</v>
      </c>
      <c r="BJ11" s="224">
        <v>33.606000000000002</v>
      </c>
      <c r="BK11" s="141">
        <v>58.9</v>
      </c>
      <c r="BL11" s="142">
        <v>92.5</v>
      </c>
      <c r="BM11" s="224">
        <v>59.367999999999995</v>
      </c>
      <c r="BN11" s="22"/>
    </row>
    <row r="12" spans="1:66" s="174" customFormat="1" ht="15" customHeight="1" x14ac:dyDescent="0.2">
      <c r="A12" s="143" t="s">
        <v>8</v>
      </c>
      <c r="B12" s="141">
        <v>3</v>
      </c>
      <c r="C12" s="141">
        <v>1</v>
      </c>
      <c r="D12" s="142">
        <v>4.4000000000000909</v>
      </c>
      <c r="E12" s="141">
        <v>8</v>
      </c>
      <c r="F12" s="141">
        <v>60</v>
      </c>
      <c r="G12" s="142">
        <v>68.099999999999994</v>
      </c>
      <c r="H12" s="141">
        <v>14.2</v>
      </c>
      <c r="I12" s="141">
        <v>96</v>
      </c>
      <c r="J12" s="142">
        <v>110.3</v>
      </c>
      <c r="K12" s="141">
        <v>70.7</v>
      </c>
      <c r="L12" s="141">
        <v>41</v>
      </c>
      <c r="M12" s="142">
        <v>112</v>
      </c>
      <c r="N12" s="141">
        <v>381.7</v>
      </c>
      <c r="O12" s="141">
        <v>4</v>
      </c>
      <c r="P12" s="142">
        <v>386.1</v>
      </c>
      <c r="Q12" s="141">
        <v>302.7</v>
      </c>
      <c r="R12" s="141">
        <v>0</v>
      </c>
      <c r="S12" s="142">
        <v>302.8</v>
      </c>
      <c r="T12" s="141">
        <v>4.0999999999999996</v>
      </c>
      <c r="U12" s="141">
        <v>-1</v>
      </c>
      <c r="V12" s="142">
        <v>2.8</v>
      </c>
      <c r="W12" s="141">
        <v>6.8999999999999986</v>
      </c>
      <c r="X12" s="141">
        <v>4</v>
      </c>
      <c r="Y12" s="142">
        <v>10.5</v>
      </c>
      <c r="Z12" s="141">
        <v>3.1</v>
      </c>
      <c r="AA12" s="141">
        <v>4</v>
      </c>
      <c r="AB12" s="142">
        <v>7.3</v>
      </c>
      <c r="AC12" s="141">
        <v>0.90000000000000036</v>
      </c>
      <c r="AD12" s="141">
        <v>0</v>
      </c>
      <c r="AE12" s="142">
        <v>0.59999999999999964</v>
      </c>
      <c r="AF12" s="141">
        <v>73.3</v>
      </c>
      <c r="AG12" s="141">
        <v>-73</v>
      </c>
      <c r="AH12" s="142">
        <v>-5.773159728050814E-15</v>
      </c>
      <c r="AI12" s="141">
        <v>5.7</v>
      </c>
      <c r="AJ12" s="141">
        <v>13</v>
      </c>
      <c r="AK12" s="142">
        <v>19</v>
      </c>
      <c r="AL12" s="224">
        <v>0.3</v>
      </c>
      <c r="AM12" s="141">
        <v>1</v>
      </c>
      <c r="AN12" s="142">
        <v>0.7</v>
      </c>
      <c r="AO12" s="224">
        <v>1008.6</v>
      </c>
      <c r="AP12" s="141">
        <v>0</v>
      </c>
      <c r="AQ12" s="142">
        <v>1009</v>
      </c>
      <c r="AR12" s="224">
        <v>0</v>
      </c>
      <c r="AS12" s="141">
        <v>0.2</v>
      </c>
      <c r="AT12" s="142">
        <v>0.2</v>
      </c>
      <c r="AU12" s="224">
        <v>-1.0629999999999999</v>
      </c>
      <c r="AV12" s="141">
        <v>1.3</v>
      </c>
      <c r="AW12" s="142">
        <v>0.2</v>
      </c>
      <c r="AX12" s="224">
        <v>1.1000000000000001</v>
      </c>
      <c r="AY12" s="141">
        <v>0.79999999999999982</v>
      </c>
      <c r="AZ12" s="142">
        <v>1.9</v>
      </c>
      <c r="BA12" s="224">
        <v>3.3</v>
      </c>
      <c r="BB12" s="141">
        <v>-9.9999999999999645E-2</v>
      </c>
      <c r="BC12" s="142">
        <v>3.2</v>
      </c>
      <c r="BD12" s="224">
        <v>0.8</v>
      </c>
      <c r="BE12" s="141">
        <v>0.8</v>
      </c>
      <c r="BF12" s="142">
        <v>1.5999999999999999</v>
      </c>
      <c r="BG12" s="224">
        <v>0.1</v>
      </c>
      <c r="BH12" s="141">
        <v>1.5</v>
      </c>
      <c r="BI12" s="142">
        <v>1.6</v>
      </c>
      <c r="BJ12" s="224">
        <v>3.782</v>
      </c>
      <c r="BK12" s="141">
        <v>5.3</v>
      </c>
      <c r="BL12" s="142">
        <v>9.1</v>
      </c>
      <c r="BM12" s="224">
        <v>4.5489999999999995</v>
      </c>
      <c r="BN12" s="22"/>
    </row>
    <row r="13" spans="1:66" s="174" customFormat="1" ht="15" customHeight="1" x14ac:dyDescent="0.2">
      <c r="A13" s="143" t="s">
        <v>6</v>
      </c>
      <c r="B13" s="144">
        <v>0.4000000000000945</v>
      </c>
      <c r="C13" s="144">
        <v>-2</v>
      </c>
      <c r="D13" s="145">
        <v>-0.70000000000000284</v>
      </c>
      <c r="E13" s="144">
        <v>9.9999999999997868E-2</v>
      </c>
      <c r="F13" s="144">
        <v>1</v>
      </c>
      <c r="G13" s="145">
        <v>0</v>
      </c>
      <c r="H13" s="144">
        <v>-0.1000000000000405</v>
      </c>
      <c r="I13" s="144">
        <v>-1</v>
      </c>
      <c r="J13" s="145">
        <v>0</v>
      </c>
      <c r="K13" s="144">
        <v>0.10000000000000853</v>
      </c>
      <c r="L13" s="144">
        <v>1</v>
      </c>
      <c r="M13" s="145">
        <v>-9.999999999989484E-2</v>
      </c>
      <c r="N13" s="144">
        <v>0</v>
      </c>
      <c r="O13" s="144">
        <v>1</v>
      </c>
      <c r="P13" s="145">
        <v>-9.9999999999965894E-2</v>
      </c>
      <c r="Q13" s="144">
        <v>0</v>
      </c>
      <c r="R13" s="144">
        <v>0</v>
      </c>
      <c r="S13" s="145">
        <v>0</v>
      </c>
      <c r="T13" s="144">
        <v>-9.9999999999992539E-2</v>
      </c>
      <c r="U13" s="144">
        <v>0</v>
      </c>
      <c r="V13" s="145">
        <v>9.9999999999960565E-2</v>
      </c>
      <c r="W13" s="144">
        <v>-1.6999999999999886</v>
      </c>
      <c r="X13" s="144">
        <v>2</v>
      </c>
      <c r="Y13" s="145">
        <v>-0.50000000000000355</v>
      </c>
      <c r="Z13" s="144">
        <v>1.9095836023552692E-14</v>
      </c>
      <c r="AA13" s="144">
        <v>-1</v>
      </c>
      <c r="AB13" s="145">
        <v>2.8421709430404007E-14</v>
      </c>
      <c r="AC13" s="144">
        <v>-1.0000000000000042</v>
      </c>
      <c r="AD13" s="144">
        <v>-1</v>
      </c>
      <c r="AE13" s="145">
        <v>-1.4999999999999996</v>
      </c>
      <c r="AF13" s="144">
        <v>9.9999999999980105E-2</v>
      </c>
      <c r="AG13" s="144">
        <v>-12</v>
      </c>
      <c r="AH13" s="145">
        <v>-11.400000000000048</v>
      </c>
      <c r="AI13" s="144">
        <v>0</v>
      </c>
      <c r="AJ13" s="144">
        <v>-1</v>
      </c>
      <c r="AK13" s="145">
        <v>-0.10000000000002984</v>
      </c>
      <c r="AL13" s="226">
        <v>0.10000000000000347</v>
      </c>
      <c r="AM13" s="144">
        <v>-3</v>
      </c>
      <c r="AN13" s="145">
        <v>2.886579864025407E-15</v>
      </c>
      <c r="AO13" s="226">
        <v>0</v>
      </c>
      <c r="AP13" s="144">
        <v>1</v>
      </c>
      <c r="AQ13" s="145">
        <v>-9.9999999999909051E-2</v>
      </c>
      <c r="AR13" s="226">
        <v>9.9999999999980105E-2</v>
      </c>
      <c r="AS13" s="144">
        <v>-9.9999999999955957E-2</v>
      </c>
      <c r="AT13" s="145">
        <v>-1.1379786002407855E-14</v>
      </c>
      <c r="AU13" s="226">
        <v>3.3084646133829665E-14</v>
      </c>
      <c r="AV13" s="144">
        <v>-2.886579864025407E-15</v>
      </c>
      <c r="AW13" s="145">
        <v>2.7700064464397656E-14</v>
      </c>
      <c r="AX13" s="226">
        <v>-9.9999999999992983E-2</v>
      </c>
      <c r="AY13" s="144">
        <v>-1.4000000000000048</v>
      </c>
      <c r="AZ13" s="145">
        <v>-1.4999999999999445</v>
      </c>
      <c r="BA13" s="226">
        <v>9.999999999997744E-2</v>
      </c>
      <c r="BB13" s="144">
        <v>-0.39999999999997193</v>
      </c>
      <c r="BC13" s="145">
        <v>-0.29999999999999449</v>
      </c>
      <c r="BD13" s="226">
        <v>-1.7769999999999755</v>
      </c>
      <c r="BE13" s="144">
        <v>-6.6000000000019599E-2</v>
      </c>
      <c r="BF13" s="145">
        <v>-1.8430000000000517</v>
      </c>
      <c r="BG13" s="226">
        <v>-2.4350000000000707</v>
      </c>
      <c r="BH13" s="144">
        <v>0.1670000000001437</v>
      </c>
      <c r="BI13" s="145">
        <v>-2.168999999999869</v>
      </c>
      <c r="BJ13" s="226">
        <v>-0.65599999999996683</v>
      </c>
      <c r="BK13" s="144">
        <v>8.2000000000019391E-2</v>
      </c>
      <c r="BL13" s="145">
        <v>-0.59800000000004694</v>
      </c>
      <c r="BM13" s="226">
        <v>0</v>
      </c>
      <c r="BN13" s="22"/>
    </row>
    <row r="14" spans="1:66" s="174" customFormat="1" ht="15" customHeight="1" x14ac:dyDescent="0.2">
      <c r="A14" s="207" t="s">
        <v>9</v>
      </c>
      <c r="B14" s="146">
        <v>65.400000000000091</v>
      </c>
      <c r="C14" s="146">
        <v>118</v>
      </c>
      <c r="D14" s="142">
        <v>183.40000000000009</v>
      </c>
      <c r="E14" s="146">
        <v>78.3</v>
      </c>
      <c r="F14" s="146">
        <v>215</v>
      </c>
      <c r="G14" s="142">
        <v>292.99999999999994</v>
      </c>
      <c r="H14" s="146">
        <v>287.89999999999998</v>
      </c>
      <c r="I14" s="146">
        <v>441</v>
      </c>
      <c r="J14" s="142">
        <v>729.1</v>
      </c>
      <c r="K14" s="146">
        <v>311.7</v>
      </c>
      <c r="L14" s="146">
        <v>469</v>
      </c>
      <c r="M14" s="142">
        <v>781.2</v>
      </c>
      <c r="N14" s="146">
        <v>536.5</v>
      </c>
      <c r="O14" s="146">
        <v>203</v>
      </c>
      <c r="P14" s="142">
        <v>740.1</v>
      </c>
      <c r="Q14" s="146">
        <v>470.4</v>
      </c>
      <c r="R14" s="146">
        <v>1184</v>
      </c>
      <c r="S14" s="142">
        <v>1654</v>
      </c>
      <c r="T14" s="146">
        <v>228</v>
      </c>
      <c r="U14" s="146">
        <v>498</v>
      </c>
      <c r="V14" s="142">
        <v>726</v>
      </c>
      <c r="W14" s="146">
        <v>182.9</v>
      </c>
      <c r="X14" s="146">
        <v>177</v>
      </c>
      <c r="Y14" s="142">
        <v>359.8</v>
      </c>
      <c r="Z14" s="146">
        <v>154.30000000000001</v>
      </c>
      <c r="AA14" s="146">
        <v>250</v>
      </c>
      <c r="AB14" s="142">
        <v>404.1</v>
      </c>
      <c r="AC14" s="146">
        <v>73.3</v>
      </c>
      <c r="AD14" s="146">
        <v>150</v>
      </c>
      <c r="AE14" s="142">
        <v>223.4</v>
      </c>
      <c r="AF14" s="146">
        <v>170.7</v>
      </c>
      <c r="AG14" s="146">
        <v>40</v>
      </c>
      <c r="AH14" s="142">
        <v>210.79999999999995</v>
      </c>
      <c r="AI14" s="146">
        <v>92.2</v>
      </c>
      <c r="AJ14" s="146">
        <v>440</v>
      </c>
      <c r="AK14" s="142">
        <v>531.9</v>
      </c>
      <c r="AL14" s="228">
        <v>142</v>
      </c>
      <c r="AM14" s="146">
        <v>235</v>
      </c>
      <c r="AN14" s="142">
        <v>376.8</v>
      </c>
      <c r="AO14" s="228">
        <v>1108.7</v>
      </c>
      <c r="AP14" s="146">
        <v>202</v>
      </c>
      <c r="AQ14" s="142">
        <v>1311</v>
      </c>
      <c r="AR14" s="228">
        <v>129.19999999999999</v>
      </c>
      <c r="AS14" s="146">
        <v>241.8</v>
      </c>
      <c r="AT14" s="142">
        <v>371</v>
      </c>
      <c r="AU14" s="228">
        <v>179.23700000000002</v>
      </c>
      <c r="AV14" s="146">
        <v>209.7</v>
      </c>
      <c r="AW14" s="142">
        <v>388.90000000000003</v>
      </c>
      <c r="AX14" s="228">
        <v>189</v>
      </c>
      <c r="AY14" s="146">
        <v>301</v>
      </c>
      <c r="AZ14" s="142">
        <v>490.00000000000006</v>
      </c>
      <c r="BA14" s="228">
        <v>262.2</v>
      </c>
      <c r="BB14" s="146">
        <v>328.40000000000003</v>
      </c>
      <c r="BC14" s="142">
        <v>590.6</v>
      </c>
      <c r="BD14" s="228">
        <v>413.12299999999999</v>
      </c>
      <c r="BE14" s="146">
        <v>437.53400000000005</v>
      </c>
      <c r="BF14" s="142">
        <v>850.65700000000004</v>
      </c>
      <c r="BG14" s="228">
        <v>673.92200000000003</v>
      </c>
      <c r="BH14" s="146">
        <v>1127.2670000000001</v>
      </c>
      <c r="BI14" s="142">
        <v>1801.1890000000001</v>
      </c>
      <c r="BJ14" s="228">
        <v>425.11900000000003</v>
      </c>
      <c r="BK14" s="146">
        <v>429.702</v>
      </c>
      <c r="BL14" s="142">
        <v>854.82099999999991</v>
      </c>
      <c r="BM14" s="228">
        <v>454.351</v>
      </c>
      <c r="BN14" s="22"/>
    </row>
    <row r="15" spans="1:66" s="174" customFormat="1" ht="15" customHeight="1" x14ac:dyDescent="0.2">
      <c r="A15" s="143" t="s">
        <v>10</v>
      </c>
      <c r="B15" s="141">
        <v>0</v>
      </c>
      <c r="C15" s="141">
        <v>0</v>
      </c>
      <c r="D15" s="142">
        <v>0.40000000000000013</v>
      </c>
      <c r="E15" s="141">
        <v>2.6</v>
      </c>
      <c r="F15" s="141">
        <v>9</v>
      </c>
      <c r="G15" s="142">
        <v>11.6</v>
      </c>
      <c r="H15" s="141">
        <v>7.8</v>
      </c>
      <c r="I15" s="141">
        <v>30</v>
      </c>
      <c r="J15" s="142">
        <v>37.6</v>
      </c>
      <c r="K15" s="141">
        <v>20.2</v>
      </c>
      <c r="L15" s="141">
        <v>17</v>
      </c>
      <c r="M15" s="142">
        <v>37.299999999999997</v>
      </c>
      <c r="N15" s="141">
        <v>2.6</v>
      </c>
      <c r="O15" s="141">
        <v>6</v>
      </c>
      <c r="P15" s="142">
        <v>9.1999999999999993</v>
      </c>
      <c r="Q15" s="141">
        <v>7.5</v>
      </c>
      <c r="R15" s="141">
        <v>12</v>
      </c>
      <c r="S15" s="142">
        <v>20.3</v>
      </c>
      <c r="T15" s="141">
        <v>6</v>
      </c>
      <c r="U15" s="141">
        <v>15</v>
      </c>
      <c r="V15" s="142">
        <v>20.9</v>
      </c>
      <c r="W15" s="141">
        <v>1.4</v>
      </c>
      <c r="X15" s="141">
        <v>4</v>
      </c>
      <c r="Y15" s="142">
        <v>5.0999999999999996</v>
      </c>
      <c r="Z15" s="141">
        <v>3.5</v>
      </c>
      <c r="AA15" s="141">
        <v>-10</v>
      </c>
      <c r="AB15" s="142">
        <v>-6.3</v>
      </c>
      <c r="AC15" s="141">
        <v>3.5</v>
      </c>
      <c r="AD15" s="141">
        <v>3</v>
      </c>
      <c r="AE15" s="142">
        <v>6.6</v>
      </c>
      <c r="AF15" s="141">
        <v>10</v>
      </c>
      <c r="AG15" s="141">
        <v>94</v>
      </c>
      <c r="AH15" s="142">
        <v>103.7</v>
      </c>
      <c r="AI15" s="141">
        <v>6.9</v>
      </c>
      <c r="AJ15" s="141">
        <v>17</v>
      </c>
      <c r="AK15" s="142">
        <v>24.3</v>
      </c>
      <c r="AL15" s="224">
        <v>6.3</v>
      </c>
      <c r="AM15" s="141">
        <v>7</v>
      </c>
      <c r="AN15" s="142">
        <v>13.2</v>
      </c>
      <c r="AO15" s="224">
        <v>10.7</v>
      </c>
      <c r="AP15" s="141">
        <v>20</v>
      </c>
      <c r="AQ15" s="142">
        <v>30.9</v>
      </c>
      <c r="AR15" s="224">
        <v>7.1</v>
      </c>
      <c r="AS15" s="141">
        <v>4.8000000000000007</v>
      </c>
      <c r="AT15" s="142">
        <v>11.885</v>
      </c>
      <c r="AU15" s="224">
        <v>-0.4</v>
      </c>
      <c r="AV15" s="141">
        <v>0.5</v>
      </c>
      <c r="AW15" s="142">
        <v>0.1</v>
      </c>
      <c r="AX15" s="224">
        <v>0</v>
      </c>
      <c r="AY15" s="141">
        <v>0</v>
      </c>
      <c r="AZ15" s="142">
        <v>0</v>
      </c>
      <c r="BA15" s="224">
        <v>0</v>
      </c>
      <c r="BB15" s="141">
        <v>0</v>
      </c>
      <c r="BC15" s="142">
        <v>0</v>
      </c>
      <c r="BD15" s="224">
        <v>0</v>
      </c>
      <c r="BE15" s="141">
        <v>0</v>
      </c>
      <c r="BF15" s="142">
        <v>0</v>
      </c>
      <c r="BG15" s="224">
        <v>0</v>
      </c>
      <c r="BH15" s="141">
        <v>0</v>
      </c>
      <c r="BI15" s="142">
        <v>0</v>
      </c>
      <c r="BJ15" s="224">
        <v>0</v>
      </c>
      <c r="BK15" s="141">
        <v>0</v>
      </c>
      <c r="BL15" s="142">
        <v>0</v>
      </c>
      <c r="BM15" s="224">
        <v>0</v>
      </c>
      <c r="BN15" s="22"/>
    </row>
    <row r="16" spans="1:66" s="174" customFormat="1" ht="15" customHeight="1" x14ac:dyDescent="0.2">
      <c r="A16" s="143" t="s">
        <v>6</v>
      </c>
      <c r="B16" s="147">
        <v>-1.8474111129762605E-13</v>
      </c>
      <c r="C16" s="147">
        <v>0</v>
      </c>
      <c r="D16" s="148">
        <v>-7.971401316808624E-14</v>
      </c>
      <c r="E16" s="147">
        <v>8.4376949871511897E-15</v>
      </c>
      <c r="F16" s="147">
        <v>0</v>
      </c>
      <c r="G16" s="148">
        <v>-9.9999999999999645E-2</v>
      </c>
      <c r="H16" s="147">
        <v>0.10000000000003428</v>
      </c>
      <c r="I16" s="147">
        <v>0</v>
      </c>
      <c r="J16" s="148">
        <v>-0.10000000000000142</v>
      </c>
      <c r="K16" s="147">
        <v>0</v>
      </c>
      <c r="L16" s="147">
        <v>-1</v>
      </c>
      <c r="M16" s="148">
        <v>-0.50000000000004263</v>
      </c>
      <c r="N16" s="147">
        <v>-0.10000000000000009</v>
      </c>
      <c r="O16" s="147">
        <v>0</v>
      </c>
      <c r="P16" s="148">
        <v>-6.7501559897209518E-14</v>
      </c>
      <c r="Q16" s="147">
        <v>0</v>
      </c>
      <c r="R16" s="147">
        <v>0</v>
      </c>
      <c r="S16" s="148">
        <v>-4.6185277824406512E-14</v>
      </c>
      <c r="T16" s="147">
        <v>0</v>
      </c>
      <c r="U16" s="147">
        <v>0</v>
      </c>
      <c r="V16" s="148">
        <v>0</v>
      </c>
      <c r="W16" s="147">
        <v>5.773159728050814E-15</v>
      </c>
      <c r="X16" s="147">
        <v>0</v>
      </c>
      <c r="Y16" s="148">
        <v>-3.3750779948604759E-14</v>
      </c>
      <c r="Z16" s="147">
        <v>0</v>
      </c>
      <c r="AA16" s="147">
        <v>0</v>
      </c>
      <c r="AB16" s="148">
        <v>-1.1546319456101628E-14</v>
      </c>
      <c r="AC16" s="147">
        <v>-0.29999999999999716</v>
      </c>
      <c r="AD16" s="147">
        <v>-1</v>
      </c>
      <c r="AE16" s="148">
        <v>-1.199999999999994</v>
      </c>
      <c r="AF16" s="147">
        <v>-9.9999999999994316E-2</v>
      </c>
      <c r="AG16" s="147">
        <v>-1</v>
      </c>
      <c r="AH16" s="148">
        <v>-0.5999999999999801</v>
      </c>
      <c r="AI16" s="147">
        <v>-0.50000000000000888</v>
      </c>
      <c r="AJ16" s="147">
        <v>1</v>
      </c>
      <c r="AK16" s="148">
        <v>-0.40000000000002345</v>
      </c>
      <c r="AL16" s="229">
        <v>1.1546319456101628E-14</v>
      </c>
      <c r="AM16" s="147">
        <v>0</v>
      </c>
      <c r="AN16" s="148">
        <v>0</v>
      </c>
      <c r="AO16" s="229">
        <v>4.6185277824406512E-14</v>
      </c>
      <c r="AP16" s="147">
        <v>0</v>
      </c>
      <c r="AQ16" s="148">
        <v>9.2370555648813024E-14</v>
      </c>
      <c r="AR16" s="229">
        <v>2.3092638912203256E-14</v>
      </c>
      <c r="AS16" s="147">
        <v>0.1</v>
      </c>
      <c r="AT16" s="148">
        <v>9.9999999999957012E-2</v>
      </c>
      <c r="AU16" s="229">
        <v>-9.9999999999999978E-2</v>
      </c>
      <c r="AV16" s="147">
        <v>0</v>
      </c>
      <c r="AW16" s="148">
        <v>-0.1</v>
      </c>
      <c r="AX16" s="229">
        <v>0</v>
      </c>
      <c r="AY16" s="147">
        <v>-1.2</v>
      </c>
      <c r="AZ16" s="148">
        <v>-1.2000000000000455</v>
      </c>
      <c r="BA16" s="229">
        <v>0</v>
      </c>
      <c r="BB16" s="147">
        <v>0</v>
      </c>
      <c r="BC16" s="148">
        <v>0</v>
      </c>
      <c r="BD16" s="229">
        <v>0</v>
      </c>
      <c r="BE16" s="147">
        <v>0</v>
      </c>
      <c r="BF16" s="148">
        <v>0</v>
      </c>
      <c r="BG16" s="229">
        <v>0</v>
      </c>
      <c r="BH16" s="147">
        <v>0</v>
      </c>
      <c r="BI16" s="148">
        <v>0</v>
      </c>
      <c r="BJ16" s="229">
        <v>0</v>
      </c>
      <c r="BK16" s="147">
        <v>0</v>
      </c>
      <c r="BL16" s="148">
        <v>0</v>
      </c>
      <c r="BM16" s="229">
        <v>0</v>
      </c>
      <c r="BN16" s="22"/>
    </row>
    <row r="17" spans="1:66" s="174" customFormat="1" ht="15" customHeight="1" x14ac:dyDescent="0.2">
      <c r="A17" s="208" t="s">
        <v>181</v>
      </c>
      <c r="B17" s="146">
        <v>65.399999999999906</v>
      </c>
      <c r="C17" s="146">
        <v>119</v>
      </c>
      <c r="D17" s="142">
        <v>183.8</v>
      </c>
      <c r="E17" s="146">
        <v>80.900000000000006</v>
      </c>
      <c r="F17" s="146">
        <v>224</v>
      </c>
      <c r="G17" s="142">
        <v>304.49999999999994</v>
      </c>
      <c r="H17" s="146">
        <v>295.8</v>
      </c>
      <c r="I17" s="146">
        <v>471</v>
      </c>
      <c r="J17" s="142">
        <v>766.6</v>
      </c>
      <c r="K17" s="146">
        <v>331.9</v>
      </c>
      <c r="L17" s="146">
        <v>486</v>
      </c>
      <c r="M17" s="142">
        <v>818</v>
      </c>
      <c r="N17" s="146">
        <v>539</v>
      </c>
      <c r="O17" s="146">
        <v>210</v>
      </c>
      <c r="P17" s="142">
        <v>749.3</v>
      </c>
      <c r="Q17" s="146">
        <v>477.9</v>
      </c>
      <c r="R17" s="146">
        <v>1196</v>
      </c>
      <c r="S17" s="142">
        <v>1674.3</v>
      </c>
      <c r="T17" s="146">
        <v>234</v>
      </c>
      <c r="U17" s="146">
        <v>513</v>
      </c>
      <c r="V17" s="142">
        <v>746.9</v>
      </c>
      <c r="W17" s="146">
        <v>184.3</v>
      </c>
      <c r="X17" s="146">
        <v>181</v>
      </c>
      <c r="Y17" s="142">
        <v>364.9</v>
      </c>
      <c r="Z17" s="146">
        <v>157.80000000000001</v>
      </c>
      <c r="AA17" s="146">
        <v>240</v>
      </c>
      <c r="AB17" s="142">
        <v>397.8</v>
      </c>
      <c r="AC17" s="146">
        <v>76.5</v>
      </c>
      <c r="AD17" s="146">
        <v>152</v>
      </c>
      <c r="AE17" s="142">
        <v>228.8</v>
      </c>
      <c r="AF17" s="146">
        <v>180.6</v>
      </c>
      <c r="AG17" s="146">
        <v>133</v>
      </c>
      <c r="AH17" s="142">
        <v>313.89999999999998</v>
      </c>
      <c r="AI17" s="146">
        <v>98.6</v>
      </c>
      <c r="AJ17" s="146">
        <v>457</v>
      </c>
      <c r="AK17" s="142">
        <v>555.79999999999995</v>
      </c>
      <c r="AL17" s="228">
        <v>148.30000000000001</v>
      </c>
      <c r="AM17" s="146">
        <v>242</v>
      </c>
      <c r="AN17" s="142">
        <v>390</v>
      </c>
      <c r="AO17" s="228">
        <v>1119.4000000000001</v>
      </c>
      <c r="AP17" s="146">
        <v>223</v>
      </c>
      <c r="AQ17" s="142">
        <v>1341.9</v>
      </c>
      <c r="AR17" s="228">
        <v>136.30000000000001</v>
      </c>
      <c r="AS17" s="146">
        <v>246.7</v>
      </c>
      <c r="AT17" s="142">
        <v>382.98499999999996</v>
      </c>
      <c r="AU17" s="228">
        <v>178.73700000000002</v>
      </c>
      <c r="AV17" s="146">
        <v>210.2</v>
      </c>
      <c r="AW17" s="142">
        <v>388.90000000000003</v>
      </c>
      <c r="AX17" s="228">
        <v>189</v>
      </c>
      <c r="AY17" s="146">
        <v>299.8</v>
      </c>
      <c r="AZ17" s="142">
        <v>488.8</v>
      </c>
      <c r="BA17" s="228">
        <v>262.2</v>
      </c>
      <c r="BB17" s="146">
        <v>328.40000000000003</v>
      </c>
      <c r="BC17" s="142">
        <v>590.6</v>
      </c>
      <c r="BD17" s="228">
        <v>413.12299999999999</v>
      </c>
      <c r="BE17" s="146">
        <v>437.53400000000005</v>
      </c>
      <c r="BF17" s="142">
        <v>850.65700000000004</v>
      </c>
      <c r="BG17" s="228">
        <v>673.92200000000003</v>
      </c>
      <c r="BH17" s="146">
        <v>1127.2670000000001</v>
      </c>
      <c r="BI17" s="142">
        <v>1801.1890000000001</v>
      </c>
      <c r="BJ17" s="228">
        <v>425.11900000000003</v>
      </c>
      <c r="BK17" s="146">
        <v>429.702</v>
      </c>
      <c r="BL17" s="142">
        <v>854.82099999999991</v>
      </c>
      <c r="BM17" s="228">
        <v>454.351</v>
      </c>
      <c r="BN17" s="22"/>
    </row>
    <row r="18" spans="1:66" s="174" customFormat="1" ht="15" customHeight="1" x14ac:dyDescent="0.2">
      <c r="A18" s="143" t="s">
        <v>178</v>
      </c>
      <c r="B18" s="141">
        <v>-2</v>
      </c>
      <c r="C18" s="141">
        <v>-9</v>
      </c>
      <c r="D18" s="142">
        <v>-11</v>
      </c>
      <c r="E18" s="141">
        <v>-8</v>
      </c>
      <c r="F18" s="141">
        <v>-6</v>
      </c>
      <c r="G18" s="142">
        <v>-14</v>
      </c>
      <c r="H18" s="141">
        <v>-8</v>
      </c>
      <c r="I18" s="141">
        <v>-6</v>
      </c>
      <c r="J18" s="142">
        <v>-14</v>
      </c>
      <c r="K18" s="141">
        <v>-13</v>
      </c>
      <c r="L18" s="141">
        <v>-92</v>
      </c>
      <c r="M18" s="142">
        <v>-105</v>
      </c>
      <c r="N18" s="141">
        <v>-48</v>
      </c>
      <c r="O18" s="141">
        <v>-227</v>
      </c>
      <c r="P18" s="142">
        <v>-275</v>
      </c>
      <c r="Q18" s="141">
        <v>-14</v>
      </c>
      <c r="R18" s="141">
        <v>-14</v>
      </c>
      <c r="S18" s="142">
        <v>-28</v>
      </c>
      <c r="T18" s="141">
        <v>-14</v>
      </c>
      <c r="U18" s="141">
        <v>-22</v>
      </c>
      <c r="V18" s="142">
        <v>-36</v>
      </c>
      <c r="W18" s="141">
        <v>-16</v>
      </c>
      <c r="X18" s="141">
        <v>-31</v>
      </c>
      <c r="Y18" s="142">
        <v>-47</v>
      </c>
      <c r="Z18" s="141">
        <v>-4.4000000000000004</v>
      </c>
      <c r="AA18" s="141">
        <v>-50</v>
      </c>
      <c r="AB18" s="142">
        <v>-54</v>
      </c>
      <c r="AC18" s="141">
        <v>-5.8</v>
      </c>
      <c r="AD18" s="141">
        <v>-152.1</v>
      </c>
      <c r="AE18" s="142">
        <v>-157.89999999999998</v>
      </c>
      <c r="AF18" s="141">
        <v>-48.5</v>
      </c>
      <c r="AG18" s="141">
        <v>40.799999999999997</v>
      </c>
      <c r="AH18" s="142">
        <v>-7.7000000000000455</v>
      </c>
      <c r="AI18" s="141">
        <v>-7</v>
      </c>
      <c r="AJ18" s="141">
        <v>-16.2</v>
      </c>
      <c r="AK18" s="142">
        <v>-23.2</v>
      </c>
      <c r="AL18" s="224">
        <v>-13.6</v>
      </c>
      <c r="AM18" s="141">
        <v>-15.799999999999999</v>
      </c>
      <c r="AN18" s="142">
        <v>-29.400000000000002</v>
      </c>
      <c r="AO18" s="224">
        <v>-41.8</v>
      </c>
      <c r="AP18" s="141">
        <v>-6.4000000000000057</v>
      </c>
      <c r="AQ18" s="142">
        <v>-48.2</v>
      </c>
      <c r="AR18" s="224">
        <v>-28.1</v>
      </c>
      <c r="AS18" s="141">
        <v>-1.6849999999999987</v>
      </c>
      <c r="AT18" s="142">
        <v>-29.785</v>
      </c>
      <c r="AU18" s="224">
        <v>-10.848000000000001</v>
      </c>
      <c r="AV18" s="141">
        <v>-4.5</v>
      </c>
      <c r="AW18" s="142">
        <v>-15.348000000000001</v>
      </c>
      <c r="AX18" s="224">
        <v>0.29999999999999893</v>
      </c>
      <c r="AY18" s="141">
        <v>-86.399999999999991</v>
      </c>
      <c r="AZ18" s="142">
        <v>-86.1</v>
      </c>
      <c r="BA18" s="224">
        <v>-11.9</v>
      </c>
      <c r="BB18" s="141">
        <v>4.9000000000000004</v>
      </c>
      <c r="BC18" s="142">
        <v>-7</v>
      </c>
      <c r="BD18" s="224">
        <v>-0.5</v>
      </c>
      <c r="BE18" s="141">
        <v>-1.3</v>
      </c>
      <c r="BF18" s="142">
        <v>-1.8</v>
      </c>
      <c r="BG18" s="224">
        <v>-1.9870000000000001</v>
      </c>
      <c r="BH18" s="141">
        <v>-0.31299999999999972</v>
      </c>
      <c r="BI18" s="142">
        <v>-2.2999999999999998</v>
      </c>
      <c r="BJ18" s="224">
        <v>-1.7350000000000001</v>
      </c>
      <c r="BK18" s="141">
        <v>-3.7639999999999993</v>
      </c>
      <c r="BL18" s="142">
        <v>-5.4989999999999997</v>
      </c>
      <c r="BM18" s="224">
        <v>-0.91500000000000004</v>
      </c>
      <c r="BN18" s="22"/>
    </row>
    <row r="19" spans="1:66" s="174" customFormat="1" ht="15" customHeight="1" x14ac:dyDescent="0.2">
      <c r="A19" s="143" t="s">
        <v>184</v>
      </c>
      <c r="B19" s="141">
        <v>2</v>
      </c>
      <c r="C19" s="141">
        <v>2</v>
      </c>
      <c r="D19" s="142">
        <v>4</v>
      </c>
      <c r="E19" s="141">
        <v>0</v>
      </c>
      <c r="F19" s="141">
        <v>0</v>
      </c>
      <c r="G19" s="142">
        <v>0</v>
      </c>
      <c r="H19" s="141">
        <v>0</v>
      </c>
      <c r="I19" s="141">
        <v>4</v>
      </c>
      <c r="J19" s="142">
        <v>4</v>
      </c>
      <c r="K19" s="141">
        <v>5</v>
      </c>
      <c r="L19" s="141">
        <v>5</v>
      </c>
      <c r="M19" s="142">
        <v>10</v>
      </c>
      <c r="N19" s="141">
        <v>8</v>
      </c>
      <c r="O19" s="141">
        <v>8</v>
      </c>
      <c r="P19" s="142">
        <v>16</v>
      </c>
      <c r="Q19" s="141">
        <v>6</v>
      </c>
      <c r="R19" s="141">
        <v>5</v>
      </c>
      <c r="S19" s="142">
        <v>11</v>
      </c>
      <c r="T19" s="141">
        <v>8</v>
      </c>
      <c r="U19" s="141">
        <v>10</v>
      </c>
      <c r="V19" s="142">
        <v>18</v>
      </c>
      <c r="W19" s="141">
        <v>6</v>
      </c>
      <c r="X19" s="141">
        <v>3</v>
      </c>
      <c r="Y19" s="142">
        <v>9</v>
      </c>
      <c r="Z19" s="141">
        <v>4</v>
      </c>
      <c r="AA19" s="141">
        <v>3</v>
      </c>
      <c r="AB19" s="142">
        <v>7</v>
      </c>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2"/>
    </row>
    <row r="20" spans="1:66" s="174" customFormat="1" ht="15" customHeight="1" x14ac:dyDescent="0.2">
      <c r="A20" s="143" t="s">
        <v>179</v>
      </c>
      <c r="B20" s="141">
        <v>-20</v>
      </c>
      <c r="C20" s="141">
        <v>12</v>
      </c>
      <c r="D20" s="142">
        <v>-8</v>
      </c>
      <c r="E20" s="141">
        <v>29</v>
      </c>
      <c r="F20" s="141">
        <v>258</v>
      </c>
      <c r="G20" s="142">
        <v>287</v>
      </c>
      <c r="H20" s="141">
        <v>-20</v>
      </c>
      <c r="I20" s="141">
        <v>-111</v>
      </c>
      <c r="J20" s="142">
        <v>-131</v>
      </c>
      <c r="K20" s="141">
        <v>46</v>
      </c>
      <c r="L20" s="141">
        <v>34</v>
      </c>
      <c r="M20" s="142">
        <v>80</v>
      </c>
      <c r="N20" s="141">
        <v>73</v>
      </c>
      <c r="O20" s="141">
        <v>-6</v>
      </c>
      <c r="P20" s="142">
        <v>67</v>
      </c>
      <c r="Q20" s="141">
        <v>20</v>
      </c>
      <c r="R20" s="141">
        <v>-156</v>
      </c>
      <c r="S20" s="142">
        <v>-136</v>
      </c>
      <c r="T20" s="141">
        <v>67</v>
      </c>
      <c r="U20" s="141">
        <v>-50</v>
      </c>
      <c r="V20" s="142">
        <v>17</v>
      </c>
      <c r="W20" s="141">
        <v>45</v>
      </c>
      <c r="X20" s="141">
        <v>-36</v>
      </c>
      <c r="Y20" s="142">
        <v>9</v>
      </c>
      <c r="Z20" s="141">
        <v>22.1</v>
      </c>
      <c r="AA20" s="141">
        <v>-6</v>
      </c>
      <c r="AB20" s="142">
        <v>16</v>
      </c>
      <c r="AC20" s="141">
        <v>35.799999999999997</v>
      </c>
      <c r="AD20" s="141">
        <v>-31.599999999999998</v>
      </c>
      <c r="AE20" s="142">
        <v>4.2</v>
      </c>
      <c r="AF20" s="141">
        <v>32.4</v>
      </c>
      <c r="AG20" s="141">
        <v>-29</v>
      </c>
      <c r="AH20" s="142">
        <v>3.3999999999999773</v>
      </c>
      <c r="AI20" s="141">
        <v>19.399999999999999</v>
      </c>
      <c r="AJ20" s="141">
        <v>-114.1</v>
      </c>
      <c r="AK20" s="142">
        <v>-94.7</v>
      </c>
      <c r="AL20" s="224">
        <v>74.099999999999994</v>
      </c>
      <c r="AM20" s="141">
        <v>-23.999999999999993</v>
      </c>
      <c r="AN20" s="142">
        <v>50.1</v>
      </c>
      <c r="AO20" s="224">
        <v>21.000000000000007</v>
      </c>
      <c r="AP20" s="141">
        <v>-25.1</v>
      </c>
      <c r="AQ20" s="142">
        <v>-4.100000000000005</v>
      </c>
      <c r="AR20" s="224">
        <v>38.9</v>
      </c>
      <c r="AS20" s="141">
        <v>16.215000000000003</v>
      </c>
      <c r="AT20" s="142">
        <v>55.114999999999995</v>
      </c>
      <c r="AU20" s="224">
        <v>33.5</v>
      </c>
      <c r="AV20" s="141">
        <v>-26.652000000000001</v>
      </c>
      <c r="AW20" s="142">
        <v>6.8479999999999999</v>
      </c>
      <c r="AX20" s="224">
        <v>25.5</v>
      </c>
      <c r="AY20" s="141">
        <v>-40</v>
      </c>
      <c r="AZ20" s="142">
        <v>-14.5</v>
      </c>
      <c r="BA20" s="224">
        <v>13.8</v>
      </c>
      <c r="BB20" s="141">
        <v>-27.1</v>
      </c>
      <c r="BC20" s="142">
        <v>-13.3</v>
      </c>
      <c r="BD20" s="224">
        <v>-114.19999999999999</v>
      </c>
      <c r="BE20" s="141">
        <v>22.799999999999997</v>
      </c>
      <c r="BF20" s="142">
        <v>-91.4</v>
      </c>
      <c r="BG20" s="224">
        <v>-1.8020000000000018</v>
      </c>
      <c r="BH20" s="141">
        <v>-37.298000000000002</v>
      </c>
      <c r="BI20" s="142">
        <v>-39.099999999999994</v>
      </c>
      <c r="BJ20" s="224">
        <v>96.085999999999999</v>
      </c>
      <c r="BK20" s="141">
        <v>33.719000000000008</v>
      </c>
      <c r="BL20" s="142">
        <v>129.80500000000001</v>
      </c>
      <c r="BM20" s="224">
        <v>1.3640000000000001</v>
      </c>
      <c r="BN20" s="22"/>
    </row>
    <row r="21" spans="1:66" s="174" customFormat="1" ht="15" customHeight="1" x14ac:dyDescent="0.2">
      <c r="A21" s="208" t="s">
        <v>180</v>
      </c>
      <c r="B21" s="175">
        <v>45.399999999999906</v>
      </c>
      <c r="C21" s="175">
        <v>124</v>
      </c>
      <c r="D21" s="176">
        <v>168.8</v>
      </c>
      <c r="E21" s="175">
        <v>101.9</v>
      </c>
      <c r="F21" s="175">
        <v>476</v>
      </c>
      <c r="G21" s="176">
        <v>577.5</v>
      </c>
      <c r="H21" s="175">
        <v>267.8</v>
      </c>
      <c r="I21" s="175">
        <v>358</v>
      </c>
      <c r="J21" s="176">
        <v>625.6</v>
      </c>
      <c r="K21" s="175">
        <v>369.9</v>
      </c>
      <c r="L21" s="175">
        <v>433</v>
      </c>
      <c r="M21" s="176">
        <v>803</v>
      </c>
      <c r="N21" s="175">
        <v>572</v>
      </c>
      <c r="O21" s="175">
        <v>-15</v>
      </c>
      <c r="P21" s="176">
        <v>557.29999999999995</v>
      </c>
      <c r="Q21" s="175">
        <v>489.9</v>
      </c>
      <c r="R21" s="175">
        <v>1031</v>
      </c>
      <c r="S21" s="176">
        <v>1521.3</v>
      </c>
      <c r="T21" s="175">
        <v>295</v>
      </c>
      <c r="U21" s="175">
        <v>451</v>
      </c>
      <c r="V21" s="176">
        <v>745.9</v>
      </c>
      <c r="W21" s="175">
        <v>219.3</v>
      </c>
      <c r="X21" s="175">
        <v>117</v>
      </c>
      <c r="Y21" s="176">
        <v>335.9</v>
      </c>
      <c r="Z21" s="175">
        <v>179.5</v>
      </c>
      <c r="AA21" s="175">
        <v>187</v>
      </c>
      <c r="AB21" s="176">
        <v>366.8</v>
      </c>
      <c r="AC21" s="175">
        <v>106.5</v>
      </c>
      <c r="AD21" s="175">
        <v>-31.699999999999992</v>
      </c>
      <c r="AE21" s="176">
        <v>75.100000000000037</v>
      </c>
      <c r="AF21" s="175">
        <v>164.5</v>
      </c>
      <c r="AG21" s="175">
        <v>144.80000000000001</v>
      </c>
      <c r="AH21" s="176">
        <v>309.59999999999991</v>
      </c>
      <c r="AI21" s="175">
        <v>111</v>
      </c>
      <c r="AJ21" s="175">
        <v>326.70000000000005</v>
      </c>
      <c r="AK21" s="176">
        <v>437.89999999999992</v>
      </c>
      <c r="AL21" s="253">
        <v>208.8</v>
      </c>
      <c r="AM21" s="175">
        <v>202.2</v>
      </c>
      <c r="AN21" s="176">
        <v>410.70000000000005</v>
      </c>
      <c r="AO21" s="253">
        <v>1098.6000000000001</v>
      </c>
      <c r="AP21" s="175">
        <v>191.5</v>
      </c>
      <c r="AQ21" s="176">
        <v>1289.6000000000001</v>
      </c>
      <c r="AR21" s="253">
        <v>147.10000000000002</v>
      </c>
      <c r="AS21" s="175">
        <v>261.23</v>
      </c>
      <c r="AT21" s="176">
        <v>408.31499999999994</v>
      </c>
      <c r="AU21" s="253">
        <v>201.38900000000001</v>
      </c>
      <c r="AV21" s="175">
        <v>179.048</v>
      </c>
      <c r="AW21" s="176">
        <v>380.40000000000003</v>
      </c>
      <c r="AX21" s="253">
        <v>214.8</v>
      </c>
      <c r="AY21" s="175">
        <v>173.40000000000003</v>
      </c>
      <c r="AZ21" s="176">
        <v>388.20000000000005</v>
      </c>
      <c r="BA21" s="253">
        <v>264.09999999999997</v>
      </c>
      <c r="BB21" s="175">
        <v>306.2</v>
      </c>
      <c r="BC21" s="176">
        <v>570.30000000000007</v>
      </c>
      <c r="BD21" s="253">
        <v>298.423</v>
      </c>
      <c r="BE21" s="175">
        <v>459.03400000000005</v>
      </c>
      <c r="BF21" s="176">
        <v>757.45700000000011</v>
      </c>
      <c r="BG21" s="253">
        <v>670.13300000000004</v>
      </c>
      <c r="BH21" s="175">
        <v>1089.6559999999999</v>
      </c>
      <c r="BI21" s="176">
        <v>1759.7890000000002</v>
      </c>
      <c r="BJ21" s="253">
        <v>519.47</v>
      </c>
      <c r="BK21" s="175">
        <v>459.65699999999998</v>
      </c>
      <c r="BL21" s="176">
        <v>979.12699999999995</v>
      </c>
      <c r="BM21" s="253">
        <v>454.79999999999995</v>
      </c>
      <c r="BN21" s="22"/>
    </row>
    <row r="24" spans="1:66" x14ac:dyDescent="0.2">
      <c r="A24" s="111" t="s">
        <v>185</v>
      </c>
    </row>
    <row r="49" spans="1:65" x14ac:dyDescent="0.2">
      <c r="A49" s="216"/>
    </row>
    <row r="50" spans="1:65" x14ac:dyDescent="0.2">
      <c r="A50" s="216"/>
    </row>
    <row r="58" spans="1:65" x14ac:dyDescent="0.2">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row>
    <row r="59" spans="1:65" x14ac:dyDescent="0.2">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row>
    <row r="60" spans="1:65" x14ac:dyDescent="0.2">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row>
    <row r="61" spans="1:65" x14ac:dyDescent="0.2">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row>
  </sheetData>
  <phoneticPr fontId="0" type="noConversion"/>
  <pageMargins left="0.19685039370078741" right="0.19685039370078741" top="0.39370078740157483" bottom="0.39370078740157483" header="0.19685039370078741" footer="0.19685039370078741"/>
  <pageSetup paperSize="8" scale="92" orientation="landscape" r:id="rId1"/>
  <headerFooter alignWithMargins="0">
    <oddFooter>&amp;L&amp;F&amp;C&amp;A</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M602"/>
  <sheetViews>
    <sheetView zoomScale="90" zoomScaleNormal="90" workbookViewId="0">
      <pane xSplit="1" ySplit="6" topLeftCell="AK7"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Col="1" x14ac:dyDescent="0.2"/>
  <cols>
    <col min="1" max="1" width="42.7109375" style="1" customWidth="1"/>
    <col min="2" max="2" width="9.5703125" style="12" hidden="1" customWidth="1" outlineLevel="1"/>
    <col min="3" max="3" width="7.5703125" style="12" hidden="1" customWidth="1" outlineLevel="1"/>
    <col min="4" max="4" width="7.7109375" style="36" hidden="1" customWidth="1" outlineLevel="1"/>
    <col min="5" max="6" width="7.5703125" style="12" hidden="1" customWidth="1" outlineLevel="1"/>
    <col min="7" max="7" width="7.7109375" style="36" hidden="1" customWidth="1" outlineLevel="1"/>
    <col min="8" max="9" width="7.5703125" style="12" hidden="1" customWidth="1" outlineLevel="1"/>
    <col min="10" max="10" width="7.7109375" style="36" hidden="1" customWidth="1" outlineLevel="1"/>
    <col min="11" max="12" width="7.5703125" style="12" hidden="1" customWidth="1" outlineLevel="1"/>
    <col min="13" max="13" width="7.7109375" style="36" hidden="1" customWidth="1" outlineLevel="1"/>
    <col min="14" max="15" width="7.5703125" style="12" hidden="1" customWidth="1" outlineLevel="1"/>
    <col min="16" max="16" width="7.7109375" style="36" hidden="1" customWidth="1" outlineLevel="1"/>
    <col min="17" max="18" width="7.5703125" style="12" hidden="1" customWidth="1" outlineLevel="1"/>
    <col min="19" max="19" width="7.7109375" style="36" hidden="1" customWidth="1" outlineLevel="1"/>
    <col min="20" max="20" width="8.5703125" style="12" hidden="1" customWidth="1" outlineLevel="1"/>
    <col min="21" max="21" width="8.5703125" style="1" hidden="1" customWidth="1" outlineLevel="1"/>
    <col min="22" max="22" width="7.7109375" style="1" hidden="1" customWidth="1" outlineLevel="1"/>
    <col min="23" max="23" width="8.5703125" style="12" hidden="1" customWidth="1" outlineLevel="1"/>
    <col min="24" max="24" width="8.5703125" style="1" hidden="1" customWidth="1" outlineLevel="1"/>
    <col min="25" max="25" width="7.7109375" style="1" hidden="1" customWidth="1" outlineLevel="1"/>
    <col min="26" max="26" width="8.5703125" style="12" hidden="1" customWidth="1" outlineLevel="1"/>
    <col min="27" max="27" width="8.5703125" style="1" hidden="1" customWidth="1" outlineLevel="1"/>
    <col min="28" max="28" width="7.7109375" style="1" hidden="1" customWidth="1" outlineLevel="1"/>
    <col min="29" max="29" width="8.5703125" style="12" hidden="1" customWidth="1" outlineLevel="1"/>
    <col min="30" max="31" width="8.5703125" style="1" hidden="1" customWidth="1" outlineLevel="1"/>
    <col min="32" max="32" width="8.5703125" style="12" hidden="1" customWidth="1" outlineLevel="1"/>
    <col min="33" max="34" width="8.5703125" style="1" hidden="1" customWidth="1" outlineLevel="1"/>
    <col min="35" max="35" width="8.5703125" style="12" hidden="1" customWidth="1" outlineLevel="1"/>
    <col min="36" max="36" width="8.5703125" style="1" hidden="1" customWidth="1" outlineLevel="1"/>
    <col min="37" max="37" width="8.5703125" style="1" customWidth="1" collapsed="1"/>
    <col min="38" max="38" width="8.5703125" style="12" hidden="1" customWidth="1" outlineLevel="1"/>
    <col min="39" max="39" width="8.5703125" style="1" hidden="1" customWidth="1" outlineLevel="1"/>
    <col min="40" max="40" width="8.7109375" style="1" customWidth="1" collapsed="1"/>
    <col min="41" max="41" width="8.7109375" style="12" hidden="1" customWidth="1" outlineLevel="1"/>
    <col min="42" max="42" width="8.7109375" style="1" hidden="1" customWidth="1" outlineLevel="1"/>
    <col min="43" max="43" width="8.7109375" style="1" customWidth="1" collapsed="1"/>
    <col min="44" max="44" width="8.5703125" style="12" hidden="1" customWidth="1" outlineLevel="1"/>
    <col min="45" max="45" width="8.5703125" style="1" hidden="1" customWidth="1" outlineLevel="1"/>
    <col min="46" max="46" width="8.5703125" style="1" customWidth="1" collapsed="1"/>
    <col min="47" max="47" width="8.5703125" style="12" hidden="1" customWidth="1" outlineLevel="1"/>
    <col min="48" max="48" width="8.5703125" style="1" hidden="1" customWidth="1" outlineLevel="1"/>
    <col min="49" max="49" width="8.5703125" style="1" customWidth="1" collapsed="1"/>
    <col min="50" max="50" width="8.5703125" style="12" customWidth="1"/>
    <col min="51" max="52" width="8.5703125" style="1" customWidth="1"/>
    <col min="53" max="53" width="8.5703125" style="12" customWidth="1"/>
    <col min="54" max="55" width="8.5703125" style="1" customWidth="1"/>
    <col min="56" max="56" width="8.5703125" style="12" customWidth="1"/>
    <col min="57" max="58" width="8.5703125" style="1" customWidth="1"/>
    <col min="59" max="59" width="8.5703125" style="12" customWidth="1"/>
    <col min="60" max="61" width="8.5703125" style="1" customWidth="1"/>
    <col min="62" max="62" width="8.5703125" style="12" customWidth="1"/>
    <col min="63" max="64" width="8.5703125" style="1" customWidth="1"/>
    <col min="65" max="65" width="8.5703125" style="12" customWidth="1"/>
    <col min="66" max="16384" width="9.28515625" style="1"/>
  </cols>
  <sheetData>
    <row r="1" spans="1:65" x14ac:dyDescent="0.2">
      <c r="A1" s="109"/>
      <c r="B1" s="112"/>
      <c r="C1" s="112"/>
      <c r="D1" s="113"/>
      <c r="E1" s="112"/>
      <c r="F1" s="112"/>
      <c r="G1" s="113"/>
      <c r="H1" s="112"/>
      <c r="I1" s="112"/>
      <c r="J1" s="113"/>
      <c r="K1" s="112"/>
      <c r="L1" s="112"/>
      <c r="M1" s="113"/>
      <c r="N1" s="112"/>
      <c r="O1" s="112"/>
      <c r="P1" s="113"/>
      <c r="Q1" s="112"/>
      <c r="R1" s="112"/>
      <c r="S1" s="113"/>
      <c r="T1" s="112"/>
      <c r="U1" s="109"/>
      <c r="V1" s="109"/>
      <c r="W1" s="112"/>
      <c r="X1" s="109"/>
      <c r="Y1" s="109"/>
      <c r="Z1" s="112"/>
      <c r="AA1" s="109"/>
      <c r="AB1" s="109"/>
      <c r="AC1" s="112"/>
      <c r="AD1" s="109"/>
      <c r="AE1" s="109"/>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row>
    <row r="2" spans="1:65" ht="15.75" x14ac:dyDescent="0.25">
      <c r="A2" s="101" t="s">
        <v>208</v>
      </c>
      <c r="B2" s="114"/>
      <c r="C2" s="114"/>
      <c r="D2" s="115"/>
      <c r="E2" s="114"/>
      <c r="F2" s="114"/>
      <c r="G2" s="115"/>
      <c r="H2" s="114"/>
      <c r="I2" s="114"/>
      <c r="J2" s="115"/>
      <c r="K2" s="114"/>
      <c r="L2" s="114"/>
      <c r="M2" s="115"/>
      <c r="N2" s="114"/>
      <c r="O2" s="114"/>
      <c r="P2" s="115"/>
      <c r="Q2" s="114"/>
      <c r="R2" s="114"/>
      <c r="S2" s="115"/>
      <c r="T2" s="114"/>
      <c r="U2" s="109"/>
      <c r="V2" s="109"/>
      <c r="W2" s="114"/>
      <c r="X2" s="109"/>
      <c r="Y2" s="109"/>
      <c r="Z2" s="114"/>
      <c r="AA2" s="109"/>
      <c r="AB2" s="109"/>
      <c r="AC2" s="114"/>
      <c r="AD2" s="109"/>
      <c r="AE2" s="109"/>
      <c r="AF2" s="114"/>
      <c r="AG2" s="109"/>
      <c r="AH2" s="109"/>
      <c r="AI2" s="114"/>
      <c r="AJ2" s="109"/>
      <c r="AK2" s="109"/>
      <c r="AL2" s="114"/>
      <c r="AM2" s="109"/>
      <c r="AN2" s="109"/>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row>
    <row r="3" spans="1:65" x14ac:dyDescent="0.2">
      <c r="A3" s="116"/>
      <c r="B3" s="112"/>
      <c r="C3" s="112"/>
      <c r="D3" s="113"/>
      <c r="E3" s="112"/>
      <c r="F3" s="112"/>
      <c r="G3" s="113"/>
      <c r="H3" s="112"/>
      <c r="I3" s="112"/>
      <c r="J3" s="113"/>
      <c r="K3" s="112"/>
      <c r="L3" s="112"/>
      <c r="M3" s="113"/>
      <c r="N3" s="112"/>
      <c r="O3" s="112"/>
      <c r="P3" s="113"/>
      <c r="Q3" s="112"/>
      <c r="R3" s="112"/>
      <c r="S3" s="113"/>
      <c r="T3" s="112"/>
      <c r="U3" s="109"/>
      <c r="V3" s="109"/>
      <c r="W3" s="112"/>
      <c r="X3" s="109"/>
      <c r="Y3" s="109"/>
      <c r="Z3" s="112"/>
      <c r="AA3" s="109"/>
      <c r="AB3" s="109"/>
      <c r="AC3" s="112"/>
      <c r="AD3" s="109"/>
      <c r="AE3" s="109"/>
      <c r="AF3" s="112"/>
      <c r="AG3" s="109"/>
      <c r="AH3" s="109"/>
      <c r="AI3" s="112"/>
      <c r="AJ3" s="109"/>
      <c r="AK3" s="109"/>
      <c r="AL3" s="112"/>
      <c r="AM3" s="109"/>
      <c r="AN3" s="109"/>
      <c r="AO3" s="112"/>
      <c r="AP3" s="109"/>
      <c r="AQ3" s="109"/>
      <c r="AR3" s="112"/>
      <c r="AS3" s="109"/>
      <c r="AT3" s="109"/>
      <c r="AU3" s="112"/>
      <c r="AV3" s="109"/>
      <c r="AW3" s="109"/>
      <c r="AX3" s="112"/>
      <c r="AY3" s="109"/>
      <c r="AZ3" s="109"/>
      <c r="BA3" s="112"/>
      <c r="BB3" s="109"/>
      <c r="BC3" s="109"/>
      <c r="BD3" s="112"/>
      <c r="BE3" s="109"/>
      <c r="BF3" s="109"/>
      <c r="BG3" s="112"/>
      <c r="BH3" s="109"/>
      <c r="BI3" s="109"/>
      <c r="BJ3" s="112"/>
      <c r="BK3" s="109"/>
      <c r="BL3" s="109"/>
      <c r="BM3" s="112"/>
    </row>
    <row r="4" spans="1:65" x14ac:dyDescent="0.2">
      <c r="A4" s="109"/>
      <c r="B4" s="112"/>
      <c r="C4" s="112"/>
      <c r="D4" s="113"/>
      <c r="E4" s="112"/>
      <c r="F4" s="112"/>
      <c r="G4" s="113"/>
      <c r="H4" s="112"/>
      <c r="I4" s="112"/>
      <c r="J4" s="113"/>
      <c r="K4" s="112"/>
      <c r="L4" s="112"/>
      <c r="M4" s="113"/>
      <c r="N4" s="112"/>
      <c r="O4" s="112"/>
      <c r="P4" s="113"/>
      <c r="Q4" s="112"/>
      <c r="R4" s="117"/>
      <c r="S4" s="89"/>
      <c r="T4" s="112"/>
      <c r="U4" s="109"/>
      <c r="V4" s="109"/>
      <c r="W4" s="112"/>
      <c r="X4" s="109"/>
      <c r="Y4" s="109"/>
      <c r="Z4" s="112"/>
      <c r="AA4" s="109"/>
      <c r="AB4" s="109"/>
      <c r="AC4" s="112"/>
      <c r="AD4" s="109"/>
      <c r="AE4" s="109"/>
      <c r="AF4" s="112"/>
      <c r="AG4" s="109"/>
      <c r="AH4" s="109"/>
      <c r="AI4" s="112"/>
      <c r="AJ4" s="109"/>
      <c r="AK4" s="109"/>
      <c r="AL4" s="112"/>
      <c r="AM4" s="109"/>
      <c r="AN4" s="109"/>
      <c r="AO4" s="112"/>
      <c r="AP4" s="109"/>
      <c r="AQ4" s="109"/>
      <c r="AR4" s="112"/>
      <c r="AS4" s="109"/>
      <c r="AT4" s="109"/>
      <c r="AU4" s="112"/>
      <c r="AV4" s="109"/>
      <c r="AW4" s="109"/>
      <c r="AX4" s="112"/>
      <c r="AY4" s="109"/>
      <c r="AZ4" s="109"/>
      <c r="BA4" s="112"/>
      <c r="BB4" s="109"/>
      <c r="BC4" s="109"/>
      <c r="BD4" s="112"/>
      <c r="BE4" s="109"/>
      <c r="BF4" s="109"/>
      <c r="BG4" s="112"/>
      <c r="BH4" s="109"/>
      <c r="BI4" s="109"/>
      <c r="BJ4" s="112"/>
      <c r="BK4" s="109"/>
      <c r="BL4" s="109"/>
      <c r="BM4" s="112"/>
    </row>
    <row r="5" spans="1:65" x14ac:dyDescent="0.2">
      <c r="A5" s="118" t="s">
        <v>11</v>
      </c>
      <c r="B5" s="88" t="s">
        <v>80</v>
      </c>
      <c r="C5" s="88" t="s">
        <v>81</v>
      </c>
      <c r="D5" s="89" t="s">
        <v>82</v>
      </c>
      <c r="E5" s="88" t="s">
        <v>80</v>
      </c>
      <c r="F5" s="88" t="s">
        <v>81</v>
      </c>
      <c r="G5" s="89" t="s">
        <v>82</v>
      </c>
      <c r="H5" s="88" t="s">
        <v>80</v>
      </c>
      <c r="I5" s="88" t="s">
        <v>81</v>
      </c>
      <c r="J5" s="89" t="s">
        <v>82</v>
      </c>
      <c r="K5" s="88" t="s">
        <v>80</v>
      </c>
      <c r="L5" s="88" t="s">
        <v>81</v>
      </c>
      <c r="M5" s="89" t="s">
        <v>82</v>
      </c>
      <c r="N5" s="88" t="s">
        <v>80</v>
      </c>
      <c r="O5" s="88" t="s">
        <v>81</v>
      </c>
      <c r="P5" s="89" t="s">
        <v>82</v>
      </c>
      <c r="Q5" s="88" t="s">
        <v>80</v>
      </c>
      <c r="R5" s="88" t="s">
        <v>81</v>
      </c>
      <c r="S5" s="89" t="s">
        <v>82</v>
      </c>
      <c r="T5" s="88" t="s">
        <v>80</v>
      </c>
      <c r="U5" s="88" t="s">
        <v>81</v>
      </c>
      <c r="V5" s="89" t="s">
        <v>82</v>
      </c>
      <c r="W5" s="88" t="s">
        <v>80</v>
      </c>
      <c r="X5" s="88" t="s">
        <v>81</v>
      </c>
      <c r="Y5" s="89" t="s">
        <v>82</v>
      </c>
      <c r="Z5" s="88" t="s">
        <v>84</v>
      </c>
      <c r="AA5" s="88" t="s">
        <v>81</v>
      </c>
      <c r="AB5" s="89" t="s">
        <v>82</v>
      </c>
      <c r="AC5" s="88" t="s">
        <v>84</v>
      </c>
      <c r="AD5" s="88" t="s">
        <v>90</v>
      </c>
      <c r="AE5" s="89" t="s">
        <v>91</v>
      </c>
      <c r="AF5" s="88" t="s">
        <v>84</v>
      </c>
      <c r="AG5" s="88" t="s">
        <v>90</v>
      </c>
      <c r="AH5" s="89" t="s">
        <v>91</v>
      </c>
      <c r="AI5" s="88" t="s">
        <v>84</v>
      </c>
      <c r="AJ5" s="88" t="s">
        <v>90</v>
      </c>
      <c r="AK5" s="89" t="s">
        <v>91</v>
      </c>
      <c r="AL5" s="88" t="s">
        <v>84</v>
      </c>
      <c r="AM5" s="88" t="s">
        <v>90</v>
      </c>
      <c r="AN5" s="89" t="s">
        <v>91</v>
      </c>
      <c r="AO5" s="88" t="s">
        <v>84</v>
      </c>
      <c r="AP5" s="88" t="s">
        <v>90</v>
      </c>
      <c r="AQ5" s="89" t="s">
        <v>91</v>
      </c>
      <c r="AR5" s="88" t="s">
        <v>84</v>
      </c>
      <c r="AS5" s="88" t="s">
        <v>90</v>
      </c>
      <c r="AT5" s="89" t="s">
        <v>91</v>
      </c>
      <c r="AU5" s="88" t="s">
        <v>84</v>
      </c>
      <c r="AV5" s="88" t="s">
        <v>90</v>
      </c>
      <c r="AW5" s="89" t="s">
        <v>91</v>
      </c>
      <c r="AX5" s="88" t="s">
        <v>84</v>
      </c>
      <c r="AY5" s="88" t="s">
        <v>90</v>
      </c>
      <c r="AZ5" s="89" t="s">
        <v>91</v>
      </c>
      <c r="BA5" s="88" t="s">
        <v>84</v>
      </c>
      <c r="BB5" s="88" t="s">
        <v>90</v>
      </c>
      <c r="BC5" s="89" t="s">
        <v>91</v>
      </c>
      <c r="BD5" s="88" t="s">
        <v>84</v>
      </c>
      <c r="BE5" s="88" t="s">
        <v>90</v>
      </c>
      <c r="BF5" s="89" t="s">
        <v>91</v>
      </c>
      <c r="BG5" s="88" t="s">
        <v>84</v>
      </c>
      <c r="BH5" s="88" t="s">
        <v>90</v>
      </c>
      <c r="BI5" s="89" t="s">
        <v>91</v>
      </c>
      <c r="BJ5" s="88" t="s">
        <v>84</v>
      </c>
      <c r="BK5" s="88" t="s">
        <v>90</v>
      </c>
      <c r="BL5" s="89" t="s">
        <v>91</v>
      </c>
      <c r="BM5" s="88" t="s">
        <v>84</v>
      </c>
    </row>
    <row r="6" spans="1:65" x14ac:dyDescent="0.2">
      <c r="A6" s="110"/>
      <c r="B6" s="119">
        <v>2003</v>
      </c>
      <c r="C6" s="119">
        <v>2003</v>
      </c>
      <c r="D6" s="120">
        <v>2003</v>
      </c>
      <c r="E6" s="119">
        <v>2004</v>
      </c>
      <c r="F6" s="119">
        <v>2004</v>
      </c>
      <c r="G6" s="120">
        <v>2004</v>
      </c>
      <c r="H6" s="119">
        <v>2005</v>
      </c>
      <c r="I6" s="119">
        <v>2005</v>
      </c>
      <c r="J6" s="120">
        <v>2005</v>
      </c>
      <c r="K6" s="119">
        <v>2006</v>
      </c>
      <c r="L6" s="119">
        <v>2006</v>
      </c>
      <c r="M6" s="120">
        <v>2006</v>
      </c>
      <c r="N6" s="119">
        <v>2007</v>
      </c>
      <c r="O6" s="119">
        <v>2007</v>
      </c>
      <c r="P6" s="120">
        <v>2007</v>
      </c>
      <c r="Q6" s="119">
        <v>2008</v>
      </c>
      <c r="R6" s="119">
        <v>2008</v>
      </c>
      <c r="S6" s="120">
        <v>2008</v>
      </c>
      <c r="T6" s="119">
        <v>2009</v>
      </c>
      <c r="U6" s="119">
        <v>2009</v>
      </c>
      <c r="V6" s="120">
        <v>2009</v>
      </c>
      <c r="W6" s="119">
        <v>2010</v>
      </c>
      <c r="X6" s="119">
        <v>2010</v>
      </c>
      <c r="Y6" s="120">
        <v>2010</v>
      </c>
      <c r="Z6" s="119">
        <v>2011</v>
      </c>
      <c r="AA6" s="119">
        <v>2011</v>
      </c>
      <c r="AB6" s="120">
        <v>2011</v>
      </c>
      <c r="AC6" s="119">
        <v>2012</v>
      </c>
      <c r="AD6" s="119">
        <v>2012</v>
      </c>
      <c r="AE6" s="120">
        <v>2012</v>
      </c>
      <c r="AF6" s="119">
        <v>2013</v>
      </c>
      <c r="AG6" s="119">
        <v>2013</v>
      </c>
      <c r="AH6" s="120">
        <v>2013</v>
      </c>
      <c r="AI6" s="119">
        <v>2014</v>
      </c>
      <c r="AJ6" s="119">
        <v>2014</v>
      </c>
      <c r="AK6" s="120">
        <v>2014</v>
      </c>
      <c r="AL6" s="119">
        <v>2015</v>
      </c>
      <c r="AM6" s="119">
        <v>2015</v>
      </c>
      <c r="AN6" s="120">
        <v>2015</v>
      </c>
      <c r="AO6" s="119">
        <v>2016</v>
      </c>
      <c r="AP6" s="119">
        <v>2016</v>
      </c>
      <c r="AQ6" s="120">
        <v>2016</v>
      </c>
      <c r="AR6" s="119">
        <v>2017</v>
      </c>
      <c r="AS6" s="119">
        <v>2017</v>
      </c>
      <c r="AT6" s="120">
        <v>2017</v>
      </c>
      <c r="AU6" s="119">
        <v>2018</v>
      </c>
      <c r="AV6" s="119">
        <v>2018</v>
      </c>
      <c r="AW6" s="120">
        <v>2018</v>
      </c>
      <c r="AX6" s="119">
        <v>2019</v>
      </c>
      <c r="AY6" s="119">
        <v>2019</v>
      </c>
      <c r="AZ6" s="120">
        <v>2019</v>
      </c>
      <c r="BA6" s="119">
        <v>2020</v>
      </c>
      <c r="BB6" s="119">
        <v>2020</v>
      </c>
      <c r="BC6" s="120">
        <v>2020</v>
      </c>
      <c r="BD6" s="119">
        <v>2021</v>
      </c>
      <c r="BE6" s="119">
        <v>2021</v>
      </c>
      <c r="BF6" s="120">
        <v>2021</v>
      </c>
      <c r="BG6" s="119">
        <v>2022</v>
      </c>
      <c r="BH6" s="119">
        <v>2022</v>
      </c>
      <c r="BI6" s="120">
        <v>2022</v>
      </c>
      <c r="BJ6" s="119">
        <v>2023</v>
      </c>
      <c r="BK6" s="119">
        <v>2023</v>
      </c>
      <c r="BL6" s="120">
        <v>2023</v>
      </c>
      <c r="BM6" s="119">
        <v>2024</v>
      </c>
    </row>
    <row r="7" spans="1:65" s="180" customFormat="1" x14ac:dyDescent="0.2">
      <c r="A7" s="177" t="s">
        <v>231</v>
      </c>
      <c r="B7" s="178"/>
      <c r="C7" s="178"/>
      <c r="D7" s="179"/>
      <c r="E7" s="178"/>
      <c r="F7" s="178"/>
      <c r="G7" s="179"/>
      <c r="H7" s="178"/>
      <c r="I7" s="178"/>
      <c r="J7" s="179"/>
      <c r="K7" s="178"/>
      <c r="L7" s="178"/>
      <c r="M7" s="179"/>
      <c r="N7" s="178"/>
      <c r="O7" s="178"/>
      <c r="P7" s="179"/>
      <c r="Q7" s="178"/>
      <c r="R7" s="178"/>
      <c r="S7" s="179"/>
      <c r="T7" s="178"/>
      <c r="U7" s="178"/>
      <c r="V7" s="179"/>
      <c r="W7" s="178"/>
      <c r="X7" s="178"/>
      <c r="Y7" s="179"/>
      <c r="Z7" s="178"/>
      <c r="AA7" s="178"/>
      <c r="AB7" s="179"/>
      <c r="AC7" s="178"/>
      <c r="AD7" s="178"/>
      <c r="AE7" s="179"/>
      <c r="AF7" s="178"/>
      <c r="AG7" s="178"/>
      <c r="AH7" s="179"/>
      <c r="AI7" s="178"/>
      <c r="AJ7" s="178"/>
      <c r="AK7" s="179"/>
      <c r="AL7" s="178"/>
      <c r="AM7" s="178"/>
      <c r="AN7" s="179"/>
      <c r="AO7" s="178"/>
      <c r="AP7" s="178"/>
      <c r="AQ7" s="179"/>
      <c r="AR7" s="178"/>
      <c r="AS7" s="178"/>
      <c r="AT7" s="179"/>
      <c r="AU7" s="178"/>
      <c r="AV7" s="178"/>
      <c r="AW7" s="179"/>
      <c r="AX7" s="178"/>
      <c r="AY7" s="178"/>
      <c r="AZ7" s="179"/>
      <c r="BA7" s="178"/>
      <c r="BB7" s="178"/>
      <c r="BC7" s="179"/>
      <c r="BD7" s="178"/>
      <c r="BE7" s="178"/>
      <c r="BF7" s="179"/>
      <c r="BG7" s="178"/>
      <c r="BH7" s="178"/>
      <c r="BI7" s="179"/>
      <c r="BJ7" s="178"/>
      <c r="BK7" s="178"/>
      <c r="BL7" s="179"/>
      <c r="BM7" s="178"/>
    </row>
    <row r="8" spans="1:65" s="180" customFormat="1" x14ac:dyDescent="0.2">
      <c r="A8" s="173" t="s">
        <v>12</v>
      </c>
      <c r="B8" s="181">
        <v>2581.4</v>
      </c>
      <c r="C8" s="181">
        <v>2467.1999999999998</v>
      </c>
      <c r="D8" s="179">
        <v>5048.6000000000004</v>
      </c>
      <c r="E8" s="181">
        <v>2568.6999999999998</v>
      </c>
      <c r="F8" s="181">
        <v>2576.8000000000002</v>
      </c>
      <c r="G8" s="179">
        <v>5145.3999999999996</v>
      </c>
      <c r="H8" s="181">
        <v>2556.6</v>
      </c>
      <c r="I8" s="181">
        <v>2566.5</v>
      </c>
      <c r="J8" s="179">
        <v>5123</v>
      </c>
      <c r="K8" s="181">
        <v>2689</v>
      </c>
      <c r="L8" s="181">
        <v>2594.1999999999998</v>
      </c>
      <c r="M8" s="179">
        <v>5283.2</v>
      </c>
      <c r="N8" s="181">
        <v>2683.9</v>
      </c>
      <c r="O8" s="181">
        <v>2623.1</v>
      </c>
      <c r="P8" s="179">
        <v>5307</v>
      </c>
      <c r="Q8" s="181">
        <v>2631.8</v>
      </c>
      <c r="R8" s="181">
        <v>2653.2</v>
      </c>
      <c r="S8" s="179">
        <v>5285</v>
      </c>
      <c r="T8" s="181">
        <v>2400</v>
      </c>
      <c r="U8" s="181">
        <v>1116.8</v>
      </c>
      <c r="V8" s="179">
        <v>3516.8</v>
      </c>
      <c r="W8" s="181">
        <v>2187.1999999999998</v>
      </c>
      <c r="X8" s="181">
        <v>2537.1999999999998</v>
      </c>
      <c r="Y8" s="179">
        <v>4724.5</v>
      </c>
      <c r="Z8" s="181">
        <v>2643.2</v>
      </c>
      <c r="AA8" s="181">
        <v>2530.1</v>
      </c>
      <c r="AB8" s="179">
        <v>5173.2</v>
      </c>
      <c r="AC8" s="181">
        <v>1863.9</v>
      </c>
      <c r="AD8" s="181">
        <v>1286.0999999999999</v>
      </c>
      <c r="AE8" s="179">
        <v>3150</v>
      </c>
      <c r="AF8" s="181">
        <v>1328.5</v>
      </c>
      <c r="AG8" s="181">
        <v>1300.7</v>
      </c>
      <c r="AH8" s="179">
        <v>2629.3</v>
      </c>
      <c r="AI8" s="181">
        <v>1260.2</v>
      </c>
      <c r="AJ8" s="181">
        <v>1221.0999999999999</v>
      </c>
      <c r="AK8" s="179">
        <v>2481.3000000000002</v>
      </c>
      <c r="AL8" s="260">
        <v>1261.2</v>
      </c>
      <c r="AM8" s="181">
        <v>1312.1</v>
      </c>
      <c r="AN8" s="179">
        <v>2573.3000000000002</v>
      </c>
      <c r="AO8" s="260">
        <v>1433.2</v>
      </c>
      <c r="AP8" s="181">
        <v>1366.3</v>
      </c>
      <c r="AQ8" s="179">
        <v>2799.5</v>
      </c>
      <c r="AR8" s="260">
        <v>1585.3</v>
      </c>
      <c r="AS8" s="181">
        <v>1510.4</v>
      </c>
      <c r="AT8" s="179">
        <v>3095.7</v>
      </c>
      <c r="AU8" s="260">
        <v>1574.2</v>
      </c>
      <c r="AV8" s="181">
        <v>1583.6</v>
      </c>
      <c r="AW8" s="179">
        <v>3157.7</v>
      </c>
      <c r="AX8" s="260">
        <v>1525.8</v>
      </c>
      <c r="AY8" s="181">
        <v>1511.2</v>
      </c>
      <c r="AZ8" s="179">
        <v>3036.9</v>
      </c>
      <c r="BA8" s="260">
        <v>1535.6</v>
      </c>
      <c r="BB8" s="181">
        <v>1476.9</v>
      </c>
      <c r="BC8" s="179">
        <v>3012.5</v>
      </c>
      <c r="BD8" s="260">
        <v>1617.2</v>
      </c>
      <c r="BE8" s="181">
        <v>1592.4</v>
      </c>
      <c r="BF8" s="179">
        <v>3209.6</v>
      </c>
      <c r="BG8" s="260">
        <v>1646.9</v>
      </c>
      <c r="BH8" s="181">
        <v>1610.3</v>
      </c>
      <c r="BI8" s="179">
        <v>3257.2</v>
      </c>
      <c r="BJ8" s="260">
        <v>1598</v>
      </c>
      <c r="BK8" s="181">
        <v>1620.9</v>
      </c>
      <c r="BL8" s="179">
        <v>3218.9</v>
      </c>
      <c r="BM8" s="260">
        <v>1593.5</v>
      </c>
    </row>
    <row r="9" spans="1:65" s="180" customFormat="1" x14ac:dyDescent="0.2">
      <c r="A9" s="213" t="s">
        <v>220</v>
      </c>
      <c r="B9" s="178"/>
      <c r="C9" s="178"/>
      <c r="D9" s="179"/>
      <c r="E9" s="178"/>
      <c r="F9" s="178"/>
      <c r="G9" s="179"/>
      <c r="H9" s="178"/>
      <c r="I9" s="178"/>
      <c r="J9" s="179"/>
      <c r="K9" s="178"/>
      <c r="L9" s="178"/>
      <c r="M9" s="179"/>
      <c r="N9" s="178"/>
      <c r="O9" s="178"/>
      <c r="P9" s="179"/>
      <c r="Q9" s="178"/>
      <c r="R9" s="178"/>
      <c r="S9" s="179"/>
      <c r="T9" s="178"/>
      <c r="U9" s="178"/>
      <c r="V9" s="179"/>
      <c r="W9" s="178"/>
      <c r="X9" s="178"/>
      <c r="Y9" s="179"/>
      <c r="Z9" s="178"/>
      <c r="AA9" s="178"/>
      <c r="AB9" s="179"/>
      <c r="AC9" s="178"/>
      <c r="AD9" s="178"/>
      <c r="AE9" s="179"/>
      <c r="AF9" s="178"/>
      <c r="AG9" s="178"/>
      <c r="AH9" s="179"/>
      <c r="AI9" s="178"/>
      <c r="AJ9" s="178"/>
      <c r="AK9" s="179"/>
      <c r="AL9" s="261"/>
      <c r="AM9" s="178"/>
      <c r="AN9" s="179"/>
      <c r="AO9" s="261"/>
      <c r="AP9" s="178"/>
      <c r="AQ9" s="179"/>
      <c r="AR9" s="261"/>
      <c r="AS9" s="178"/>
      <c r="AT9" s="179"/>
      <c r="AU9" s="261"/>
      <c r="AV9" s="178"/>
      <c r="AW9" s="179"/>
      <c r="AX9" s="261"/>
      <c r="AY9" s="178"/>
      <c r="AZ9" s="179"/>
      <c r="BA9" s="261"/>
      <c r="BB9" s="178"/>
      <c r="BC9" s="179"/>
      <c r="BD9" s="261"/>
      <c r="BE9" s="178"/>
      <c r="BF9" s="179"/>
      <c r="BG9" s="261"/>
      <c r="BH9" s="178"/>
      <c r="BI9" s="179"/>
      <c r="BJ9" s="261"/>
      <c r="BK9" s="178"/>
      <c r="BL9" s="179"/>
      <c r="BM9" s="261"/>
    </row>
    <row r="10" spans="1:65" s="180" customFormat="1" ht="12.75" customHeight="1" x14ac:dyDescent="0.2">
      <c r="A10" s="212" t="s">
        <v>95</v>
      </c>
      <c r="B10" s="183"/>
      <c r="C10" s="183"/>
      <c r="D10" s="184"/>
      <c r="E10" s="183"/>
      <c r="F10" s="183"/>
      <c r="G10" s="184"/>
      <c r="H10" s="183"/>
      <c r="I10" s="183"/>
      <c r="J10" s="184"/>
      <c r="K10" s="183"/>
      <c r="L10" s="183"/>
      <c r="M10" s="179">
        <v>2.3000000000024556E-2</v>
      </c>
      <c r="N10" s="178">
        <v>-4.8999999999978172E-2</v>
      </c>
      <c r="O10" s="178">
        <v>3.0999999999949068E-2</v>
      </c>
      <c r="P10" s="179">
        <v>-1.8000000000029104E-2</v>
      </c>
      <c r="Q10" s="178">
        <v>-3.8000000000010914E-2</v>
      </c>
      <c r="R10" s="178">
        <v>2.4999999999977263E-2</v>
      </c>
      <c r="S10" s="179">
        <v>-1.2999999999919964E-2</v>
      </c>
      <c r="T10" s="178">
        <v>2.4999999999977263E-2</v>
      </c>
      <c r="U10" s="178">
        <v>1.1000000000024102E-2</v>
      </c>
      <c r="V10" s="179">
        <v>3.5999999999944521E-2</v>
      </c>
      <c r="W10" s="178">
        <v>9.9999999997635314E-4</v>
      </c>
      <c r="X10" s="178">
        <v>21.211999999999989</v>
      </c>
      <c r="Y10" s="179">
        <v>21.213000000000079</v>
      </c>
      <c r="Z10" s="178">
        <v>-2.2000000000048203E-2</v>
      </c>
      <c r="AA10" s="178">
        <v>9.9999999997635314E-4</v>
      </c>
      <c r="AB10" s="179">
        <v>-2.0999999999958163E-2</v>
      </c>
      <c r="AC10" s="178">
        <v>-3.9000000000015689E-2</v>
      </c>
      <c r="AD10" s="178">
        <v>5.9999999999999776E-3</v>
      </c>
      <c r="AE10" s="179">
        <v>-3.3000000000015461E-2</v>
      </c>
      <c r="AF10" s="178">
        <v>0</v>
      </c>
      <c r="AG10" s="178">
        <v>0</v>
      </c>
      <c r="AH10" s="179">
        <v>0</v>
      </c>
      <c r="AI10" s="178">
        <v>0</v>
      </c>
      <c r="AJ10" s="178">
        <v>0</v>
      </c>
      <c r="AK10" s="179">
        <v>0</v>
      </c>
      <c r="AL10" s="261">
        <v>0</v>
      </c>
      <c r="AM10" s="178">
        <v>0</v>
      </c>
      <c r="AN10" s="179">
        <v>0</v>
      </c>
      <c r="AO10" s="261">
        <v>0</v>
      </c>
      <c r="AP10" s="178">
        <v>0</v>
      </c>
      <c r="AQ10" s="179">
        <v>0</v>
      </c>
      <c r="AR10" s="261">
        <v>0</v>
      </c>
      <c r="AS10" s="178">
        <v>0</v>
      </c>
      <c r="AT10" s="179">
        <v>0</v>
      </c>
      <c r="AU10" s="261">
        <v>0</v>
      </c>
      <c r="AV10" s="178">
        <v>0</v>
      </c>
      <c r="AW10" s="179">
        <v>0</v>
      </c>
      <c r="AX10" s="261">
        <v>0</v>
      </c>
      <c r="AY10" s="178">
        <v>0</v>
      </c>
      <c r="AZ10" s="179">
        <v>0</v>
      </c>
      <c r="BA10" s="261">
        <v>0</v>
      </c>
      <c r="BB10" s="178">
        <v>0</v>
      </c>
      <c r="BC10" s="179">
        <v>0</v>
      </c>
      <c r="BD10" s="261">
        <v>0</v>
      </c>
      <c r="BE10" s="178">
        <v>0</v>
      </c>
      <c r="BF10" s="179">
        <v>0</v>
      </c>
      <c r="BG10" s="261">
        <v>0</v>
      </c>
      <c r="BH10" s="178">
        <v>0</v>
      </c>
      <c r="BI10" s="179">
        <v>0</v>
      </c>
      <c r="BJ10" s="261">
        <v>0</v>
      </c>
      <c r="BK10" s="178">
        <v>0</v>
      </c>
      <c r="BL10" s="179">
        <v>0</v>
      </c>
      <c r="BM10" s="261">
        <v>0</v>
      </c>
    </row>
    <row r="11" spans="1:65" s="180" customFormat="1" ht="12.75" customHeight="1" x14ac:dyDescent="0.2">
      <c r="A11" s="212" t="s">
        <v>75</v>
      </c>
      <c r="B11" s="183"/>
      <c r="C11" s="183"/>
      <c r="D11" s="184"/>
      <c r="E11" s="183"/>
      <c r="F11" s="183"/>
      <c r="G11" s="184"/>
      <c r="H11" s="183"/>
      <c r="I11" s="183"/>
      <c r="J11" s="184"/>
      <c r="K11" s="183"/>
      <c r="L11" s="183"/>
      <c r="M11" s="179">
        <v>731.91299999999978</v>
      </c>
      <c r="N11" s="178">
        <v>463.5870000000001</v>
      </c>
      <c r="O11" s="178">
        <v>388.08999999999992</v>
      </c>
      <c r="P11" s="179">
        <v>851.77700000000004</v>
      </c>
      <c r="Q11" s="178">
        <v>433.22699999999998</v>
      </c>
      <c r="R11" s="178">
        <v>478.01900000000001</v>
      </c>
      <c r="S11" s="179">
        <v>911.14599999999996</v>
      </c>
      <c r="T11" s="178">
        <v>431.97299999999996</v>
      </c>
      <c r="U11" s="178">
        <v>157.339</v>
      </c>
      <c r="V11" s="179">
        <v>589.31200000000013</v>
      </c>
      <c r="W11" s="178">
        <v>363.79900000000004</v>
      </c>
      <c r="X11" s="178">
        <v>435.70800000000003</v>
      </c>
      <c r="Y11" s="179">
        <v>799.50700000000006</v>
      </c>
      <c r="Z11" s="178">
        <v>312.41600000000005</v>
      </c>
      <c r="AA11" s="178">
        <v>312.12199999999996</v>
      </c>
      <c r="AB11" s="179">
        <v>624.53800000000001</v>
      </c>
      <c r="AC11" s="178">
        <v>292.25399999999991</v>
      </c>
      <c r="AD11" s="178">
        <v>342.09799999999996</v>
      </c>
      <c r="AE11" s="179">
        <v>634.35200000000009</v>
      </c>
      <c r="AF11" s="178">
        <v>244.70215600000006</v>
      </c>
      <c r="AG11" s="178">
        <v>261.20000000000005</v>
      </c>
      <c r="AH11" s="179">
        <v>505.90000000000009</v>
      </c>
      <c r="AI11" s="178">
        <v>263.79999999999995</v>
      </c>
      <c r="AJ11" s="178">
        <v>214.79999999999995</v>
      </c>
      <c r="AK11" s="179">
        <v>478.79999999999995</v>
      </c>
      <c r="AL11" s="261">
        <v>216.70000000000005</v>
      </c>
      <c r="AM11" s="178">
        <v>216.89999999999998</v>
      </c>
      <c r="AN11" s="179">
        <v>433.59999999999991</v>
      </c>
      <c r="AO11" s="261">
        <v>236.39999999999986</v>
      </c>
      <c r="AP11" s="178">
        <v>249.70000000000005</v>
      </c>
      <c r="AQ11" s="179">
        <v>486.19999999999982</v>
      </c>
      <c r="AR11" s="261">
        <v>247.5</v>
      </c>
      <c r="AS11" s="178">
        <v>258.89999999999986</v>
      </c>
      <c r="AT11" s="179">
        <v>506.39999999999986</v>
      </c>
      <c r="AU11" s="261">
        <v>281.59999999999991</v>
      </c>
      <c r="AV11" s="178">
        <v>299.20000000000005</v>
      </c>
      <c r="AW11" s="179">
        <v>580.89999999999986</v>
      </c>
      <c r="AX11" s="261">
        <v>301.99999999999989</v>
      </c>
      <c r="AY11" s="178">
        <v>254</v>
      </c>
      <c r="AZ11" s="179">
        <v>555.90000000000009</v>
      </c>
      <c r="BA11" s="261">
        <v>269.30000000000007</v>
      </c>
      <c r="BB11" s="178">
        <v>278.90000000000009</v>
      </c>
      <c r="BC11" s="179">
        <v>548.19999999999982</v>
      </c>
      <c r="BD11" s="261">
        <v>286.10000000000014</v>
      </c>
      <c r="BE11" s="178">
        <v>338.29999999999995</v>
      </c>
      <c r="BF11" s="179">
        <v>624.49999999999977</v>
      </c>
      <c r="BG11" s="261">
        <v>373.40000000000009</v>
      </c>
      <c r="BH11" s="178">
        <v>318.99999999999989</v>
      </c>
      <c r="BI11" s="179">
        <v>692.40000000000009</v>
      </c>
      <c r="BJ11" s="261">
        <v>249.80000000000007</v>
      </c>
      <c r="BK11" s="178">
        <v>300.5</v>
      </c>
      <c r="BL11" s="179">
        <v>550.29999999999973</v>
      </c>
      <c r="BM11" s="261">
        <v>272.39999999999998</v>
      </c>
    </row>
    <row r="12" spans="1:65" s="180" customFormat="1" ht="12.75" customHeight="1" x14ac:dyDescent="0.2">
      <c r="A12" s="212" t="s">
        <v>70</v>
      </c>
      <c r="B12" s="183"/>
      <c r="C12" s="183"/>
      <c r="D12" s="184"/>
      <c r="E12" s="183"/>
      <c r="F12" s="183"/>
      <c r="G12" s="184"/>
      <c r="H12" s="183"/>
      <c r="I12" s="183"/>
      <c r="J12" s="184"/>
      <c r="K12" s="183"/>
      <c r="L12" s="183"/>
      <c r="M12" s="179">
        <v>285.60000000000002</v>
      </c>
      <c r="N12" s="178">
        <v>181.3</v>
      </c>
      <c r="O12" s="178">
        <v>169.6</v>
      </c>
      <c r="P12" s="179">
        <v>350.9</v>
      </c>
      <c r="Q12" s="178">
        <v>190.6</v>
      </c>
      <c r="R12" s="178">
        <v>189.4</v>
      </c>
      <c r="S12" s="179">
        <v>380</v>
      </c>
      <c r="T12" s="178">
        <v>177.6</v>
      </c>
      <c r="U12" s="178">
        <v>69.400000000000006</v>
      </c>
      <c r="V12" s="179">
        <v>247</v>
      </c>
      <c r="W12" s="178">
        <v>118.7</v>
      </c>
      <c r="X12" s="178">
        <v>148.9</v>
      </c>
      <c r="Y12" s="179">
        <v>267.60000000000002</v>
      </c>
      <c r="Z12" s="178">
        <v>116.5</v>
      </c>
      <c r="AA12" s="178">
        <v>157.4</v>
      </c>
      <c r="AB12" s="179">
        <v>273.89999999999998</v>
      </c>
      <c r="AC12" s="178">
        <v>157.5</v>
      </c>
      <c r="AD12" s="178">
        <v>144.5</v>
      </c>
      <c r="AE12" s="179">
        <v>301.89999999999998</v>
      </c>
      <c r="AF12" s="178">
        <v>135.1</v>
      </c>
      <c r="AG12" s="178">
        <v>115.1</v>
      </c>
      <c r="AH12" s="179">
        <v>250.3</v>
      </c>
      <c r="AI12" s="178">
        <v>117.6</v>
      </c>
      <c r="AJ12" s="178">
        <v>116.6</v>
      </c>
      <c r="AK12" s="179">
        <v>234.2</v>
      </c>
      <c r="AL12" s="261">
        <v>108.6</v>
      </c>
      <c r="AM12" s="178">
        <v>89.9</v>
      </c>
      <c r="AN12" s="179">
        <v>198.5</v>
      </c>
      <c r="AO12" s="261">
        <v>106.1</v>
      </c>
      <c r="AP12" s="178">
        <v>104.8</v>
      </c>
      <c r="AQ12" s="179">
        <v>210.9</v>
      </c>
      <c r="AR12" s="261">
        <v>121.6</v>
      </c>
      <c r="AS12" s="178">
        <v>140.19999999999999</v>
      </c>
      <c r="AT12" s="179">
        <v>261.8</v>
      </c>
      <c r="AU12" s="261">
        <v>146</v>
      </c>
      <c r="AV12" s="178">
        <v>150.4</v>
      </c>
      <c r="AW12" s="179">
        <v>296.3</v>
      </c>
      <c r="AX12" s="261">
        <v>145.30000000000001</v>
      </c>
      <c r="AY12" s="178">
        <v>134.80000000000001</v>
      </c>
      <c r="AZ12" s="179">
        <v>280.10000000000002</v>
      </c>
      <c r="BA12" s="261">
        <v>160.4</v>
      </c>
      <c r="BB12" s="178">
        <v>151.80000000000001</v>
      </c>
      <c r="BC12" s="179">
        <v>312.2</v>
      </c>
      <c r="BD12" s="261">
        <v>146.1</v>
      </c>
      <c r="BE12" s="178">
        <v>163.1</v>
      </c>
      <c r="BF12" s="179">
        <v>309.2</v>
      </c>
      <c r="BG12" s="261">
        <v>169.9</v>
      </c>
      <c r="BH12" s="178">
        <v>138.80000000000001</v>
      </c>
      <c r="BI12" s="179">
        <v>308.7</v>
      </c>
      <c r="BJ12" s="261">
        <v>161.5</v>
      </c>
      <c r="BK12" s="178">
        <v>130.80000000000001</v>
      </c>
      <c r="BL12" s="179">
        <v>292.2</v>
      </c>
      <c r="BM12" s="261">
        <v>125.6</v>
      </c>
    </row>
    <row r="13" spans="1:65" s="180" customFormat="1" ht="12.75" customHeight="1" x14ac:dyDescent="0.2">
      <c r="A13" s="185" t="s">
        <v>71</v>
      </c>
      <c r="B13" s="183"/>
      <c r="C13" s="183"/>
      <c r="D13" s="184"/>
      <c r="E13" s="183"/>
      <c r="F13" s="183"/>
      <c r="G13" s="184"/>
      <c r="H13" s="183"/>
      <c r="I13" s="183"/>
      <c r="J13" s="184"/>
      <c r="K13" s="183"/>
      <c r="L13" s="183"/>
      <c r="M13" s="179">
        <v>1218.4639999999999</v>
      </c>
      <c r="N13" s="178">
        <v>679.0619999999999</v>
      </c>
      <c r="O13" s="178">
        <v>590.37900000000002</v>
      </c>
      <c r="P13" s="179">
        <v>1269.3409999999999</v>
      </c>
      <c r="Q13" s="178">
        <v>672.11099999999988</v>
      </c>
      <c r="R13" s="178">
        <v>699.95600000000002</v>
      </c>
      <c r="S13" s="179">
        <v>1372.1669999999997</v>
      </c>
      <c r="T13" s="178">
        <v>663.60199999999975</v>
      </c>
      <c r="U13" s="178">
        <v>457.35</v>
      </c>
      <c r="V13" s="179">
        <v>1120.952</v>
      </c>
      <c r="W13" s="178">
        <v>596.5</v>
      </c>
      <c r="X13" s="178">
        <v>609.9799999999999</v>
      </c>
      <c r="Y13" s="179">
        <v>1206.48</v>
      </c>
      <c r="Z13" s="178">
        <v>578.40599999999995</v>
      </c>
      <c r="AA13" s="178">
        <v>568.57700000000023</v>
      </c>
      <c r="AB13" s="179">
        <v>1146.8829999999998</v>
      </c>
      <c r="AC13" s="178">
        <v>565.08499999999992</v>
      </c>
      <c r="AD13" s="178">
        <v>503.19600000000003</v>
      </c>
      <c r="AE13" s="179">
        <v>1068.3809999999999</v>
      </c>
      <c r="AF13" s="178">
        <v>526.59784400000001</v>
      </c>
      <c r="AG13" s="178">
        <v>502.89999999999986</v>
      </c>
      <c r="AH13" s="179">
        <v>1029.4999999999998</v>
      </c>
      <c r="AI13" s="178">
        <v>574.79999999999995</v>
      </c>
      <c r="AJ13" s="178">
        <v>620.9</v>
      </c>
      <c r="AK13" s="179">
        <v>1195.5</v>
      </c>
      <c r="AL13" s="261">
        <v>606.6</v>
      </c>
      <c r="AM13" s="178">
        <v>594.6</v>
      </c>
      <c r="AN13" s="179">
        <v>1201.2</v>
      </c>
      <c r="AO13" s="261">
        <v>664.20000000000016</v>
      </c>
      <c r="AP13" s="178">
        <v>647.20000000000005</v>
      </c>
      <c r="AQ13" s="179">
        <v>1311.3999999999999</v>
      </c>
      <c r="AR13" s="261">
        <v>664.6</v>
      </c>
      <c r="AS13" s="178">
        <v>677.00000000000023</v>
      </c>
      <c r="AT13" s="179">
        <v>1341.4</v>
      </c>
      <c r="AU13" s="261">
        <v>668.70000000000027</v>
      </c>
      <c r="AV13" s="178">
        <v>658.80000000000007</v>
      </c>
      <c r="AW13" s="179">
        <v>1327.5000000000005</v>
      </c>
      <c r="AX13" s="261">
        <v>659.80000000000018</v>
      </c>
      <c r="AY13" s="178">
        <v>615.5</v>
      </c>
      <c r="AZ13" s="179">
        <v>1275.4000000000001</v>
      </c>
      <c r="BA13" s="261">
        <v>646.20000000000005</v>
      </c>
      <c r="BB13" s="178">
        <v>662.3</v>
      </c>
      <c r="BC13" s="179">
        <v>1308.5000000000002</v>
      </c>
      <c r="BD13" s="261">
        <v>744.0999999999998</v>
      </c>
      <c r="BE13" s="178">
        <v>809.99999999999989</v>
      </c>
      <c r="BF13" s="179">
        <v>1554</v>
      </c>
      <c r="BG13" s="261">
        <v>784.4</v>
      </c>
      <c r="BH13" s="178">
        <v>726.2</v>
      </c>
      <c r="BI13" s="179">
        <v>1510.7</v>
      </c>
      <c r="BJ13" s="261">
        <v>676.80000000000007</v>
      </c>
      <c r="BK13" s="178">
        <v>733.10000000000014</v>
      </c>
      <c r="BL13" s="179">
        <v>1409.9000000000003</v>
      </c>
      <c r="BM13" s="261">
        <v>686.8</v>
      </c>
    </row>
    <row r="14" spans="1:65" s="180" customFormat="1" ht="12.75" customHeight="1" x14ac:dyDescent="0.2">
      <c r="A14" s="185" t="s">
        <v>237</v>
      </c>
      <c r="B14" s="254"/>
      <c r="C14" s="254"/>
      <c r="D14" s="255"/>
      <c r="E14" s="254"/>
      <c r="F14" s="254"/>
      <c r="G14" s="255"/>
      <c r="H14" s="254"/>
      <c r="I14" s="254"/>
      <c r="J14" s="255"/>
      <c r="K14" s="254"/>
      <c r="L14" s="254"/>
      <c r="M14" s="187">
        <v>2236</v>
      </c>
      <c r="N14" s="186">
        <v>1323.9</v>
      </c>
      <c r="O14" s="186">
        <v>1148.0999999999999</v>
      </c>
      <c r="P14" s="187">
        <v>2472</v>
      </c>
      <c r="Q14" s="186">
        <v>1295.8999999999999</v>
      </c>
      <c r="R14" s="186">
        <v>1367.4</v>
      </c>
      <c r="S14" s="187">
        <v>2663.2999999999997</v>
      </c>
      <c r="T14" s="186">
        <v>1273.1999999999998</v>
      </c>
      <c r="U14" s="186">
        <v>684.09999999999991</v>
      </c>
      <c r="V14" s="187">
        <v>1957.3000000000002</v>
      </c>
      <c r="W14" s="186">
        <v>1079</v>
      </c>
      <c r="X14" s="186">
        <v>1215.8</v>
      </c>
      <c r="Y14" s="187">
        <v>2294.8000000000002</v>
      </c>
      <c r="Z14" s="186">
        <v>1007.3</v>
      </c>
      <c r="AA14" s="186">
        <v>1038.1000000000001</v>
      </c>
      <c r="AB14" s="187">
        <v>2045.2999999999997</v>
      </c>
      <c r="AC14" s="186">
        <v>1014.7999999999998</v>
      </c>
      <c r="AD14" s="186">
        <v>989.8</v>
      </c>
      <c r="AE14" s="187">
        <v>2004.5999999999997</v>
      </c>
      <c r="AF14" s="186">
        <v>906.40000000000009</v>
      </c>
      <c r="AG14" s="186">
        <v>879.19999999999993</v>
      </c>
      <c r="AH14" s="187">
        <v>1785.6999999999998</v>
      </c>
      <c r="AI14" s="186">
        <v>956.19999999999993</v>
      </c>
      <c r="AJ14" s="186">
        <v>952.3</v>
      </c>
      <c r="AK14" s="187">
        <v>1908.5</v>
      </c>
      <c r="AL14" s="262">
        <v>931.90000000000009</v>
      </c>
      <c r="AM14" s="186">
        <v>901.4</v>
      </c>
      <c r="AN14" s="187">
        <v>1833.3</v>
      </c>
      <c r="AO14" s="262">
        <v>1006.7</v>
      </c>
      <c r="AP14" s="186">
        <v>1001.7</v>
      </c>
      <c r="AQ14" s="187">
        <v>2008.4999999999998</v>
      </c>
      <c r="AR14" s="262">
        <v>1033.7</v>
      </c>
      <c r="AS14" s="186">
        <v>1076.1000000000001</v>
      </c>
      <c r="AT14" s="187">
        <v>2109.6</v>
      </c>
      <c r="AU14" s="262">
        <v>1096.3000000000002</v>
      </c>
      <c r="AV14" s="186">
        <v>1108.4000000000001</v>
      </c>
      <c r="AW14" s="187">
        <v>2204.7000000000003</v>
      </c>
      <c r="AX14" s="262">
        <v>1107.1000000000001</v>
      </c>
      <c r="AY14" s="186">
        <v>1004.3000000000001</v>
      </c>
      <c r="AZ14" s="187">
        <v>2111.4</v>
      </c>
      <c r="BA14" s="262">
        <v>1075.9000000000001</v>
      </c>
      <c r="BB14" s="186">
        <v>1093</v>
      </c>
      <c r="BC14" s="187">
        <v>2168.9</v>
      </c>
      <c r="BD14" s="262">
        <v>1176.3</v>
      </c>
      <c r="BE14" s="186">
        <v>1311.3999999999999</v>
      </c>
      <c r="BF14" s="187">
        <v>2487.6999999999998</v>
      </c>
      <c r="BG14" s="262">
        <v>1327.7</v>
      </c>
      <c r="BH14" s="186">
        <v>1184</v>
      </c>
      <c r="BI14" s="187">
        <v>2511.8000000000002</v>
      </c>
      <c r="BJ14" s="262">
        <v>1088.1000000000001</v>
      </c>
      <c r="BK14" s="186">
        <v>1164.4000000000001</v>
      </c>
      <c r="BL14" s="187">
        <v>2252.4</v>
      </c>
      <c r="BM14" s="262">
        <v>1084.8</v>
      </c>
    </row>
    <row r="15" spans="1:65" s="180" customFormat="1" ht="12.75" customHeight="1" x14ac:dyDescent="0.2">
      <c r="A15" s="195" t="s">
        <v>238</v>
      </c>
      <c r="B15" s="256"/>
      <c r="C15" s="256"/>
      <c r="D15" s="257"/>
      <c r="E15" s="256"/>
      <c r="F15" s="256"/>
      <c r="G15" s="257"/>
      <c r="H15" s="256"/>
      <c r="I15" s="256"/>
      <c r="J15" s="257"/>
      <c r="K15" s="256"/>
      <c r="L15" s="256"/>
      <c r="M15" s="258">
        <v>0</v>
      </c>
      <c r="N15" s="259">
        <v>0</v>
      </c>
      <c r="O15" s="259">
        <v>0</v>
      </c>
      <c r="P15" s="258">
        <v>0</v>
      </c>
      <c r="Q15" s="259">
        <v>191.2</v>
      </c>
      <c r="R15" s="259">
        <v>246.3</v>
      </c>
      <c r="S15" s="258">
        <v>437.5</v>
      </c>
      <c r="T15" s="259">
        <v>192.5</v>
      </c>
      <c r="U15" s="259">
        <v>140</v>
      </c>
      <c r="V15" s="258">
        <v>332.5</v>
      </c>
      <c r="W15" s="259">
        <v>163.80000000000001</v>
      </c>
      <c r="X15" s="259">
        <v>165.8</v>
      </c>
      <c r="Y15" s="258">
        <v>329.6</v>
      </c>
      <c r="Z15" s="259">
        <v>160.30000000000001</v>
      </c>
      <c r="AA15" s="259">
        <v>159.80000000000001</v>
      </c>
      <c r="AB15" s="258">
        <v>320.10000000000002</v>
      </c>
      <c r="AC15" s="259">
        <v>159.6</v>
      </c>
      <c r="AD15" s="259">
        <v>148.19999999999999</v>
      </c>
      <c r="AE15" s="258">
        <v>307.8</v>
      </c>
      <c r="AF15" s="259">
        <v>143.5</v>
      </c>
      <c r="AG15" s="259">
        <v>136.6</v>
      </c>
      <c r="AH15" s="258">
        <v>280</v>
      </c>
      <c r="AI15" s="259">
        <v>134.1</v>
      </c>
      <c r="AJ15" s="259">
        <v>120</v>
      </c>
      <c r="AK15" s="258">
        <v>254.1</v>
      </c>
      <c r="AL15" s="263">
        <v>140.69999999999999</v>
      </c>
      <c r="AM15" s="259">
        <v>118.1</v>
      </c>
      <c r="AN15" s="258">
        <v>258.8</v>
      </c>
      <c r="AO15" s="263">
        <v>91</v>
      </c>
      <c r="AP15" s="259">
        <v>91.7</v>
      </c>
      <c r="AQ15" s="258">
        <v>182.7</v>
      </c>
      <c r="AR15" s="263">
        <v>73.7</v>
      </c>
      <c r="AS15" s="259">
        <v>70.099999999999994</v>
      </c>
      <c r="AT15" s="258">
        <v>143.9</v>
      </c>
      <c r="AU15" s="263">
        <v>83.1</v>
      </c>
      <c r="AV15" s="259">
        <v>79.5</v>
      </c>
      <c r="AW15" s="258">
        <v>162.6</v>
      </c>
      <c r="AX15" s="263">
        <v>79.8</v>
      </c>
      <c r="AY15" s="259">
        <v>59.600000000000009</v>
      </c>
      <c r="AZ15" s="258">
        <v>139.4</v>
      </c>
      <c r="BA15" s="263">
        <v>62.1</v>
      </c>
      <c r="BB15" s="259">
        <v>56.3</v>
      </c>
      <c r="BC15" s="258">
        <v>118.4</v>
      </c>
      <c r="BD15" s="263">
        <v>73.199999999999989</v>
      </c>
      <c r="BE15" s="259">
        <v>82.2</v>
      </c>
      <c r="BF15" s="258">
        <v>155.4</v>
      </c>
      <c r="BG15" s="263">
        <v>93.300000000000011</v>
      </c>
      <c r="BH15" s="259">
        <v>94.3</v>
      </c>
      <c r="BI15" s="258">
        <v>187.6</v>
      </c>
      <c r="BJ15" s="263">
        <v>71.099999999999994</v>
      </c>
      <c r="BK15" s="259">
        <v>51.5</v>
      </c>
      <c r="BL15" s="258">
        <v>122.69999999999999</v>
      </c>
      <c r="BM15" s="263">
        <v>65.900000000000006</v>
      </c>
    </row>
    <row r="16" spans="1:65" s="180" customFormat="1" x14ac:dyDescent="0.2">
      <c r="A16" s="182" t="s">
        <v>74</v>
      </c>
      <c r="B16" s="186">
        <v>1288.7</v>
      </c>
      <c r="C16" s="186">
        <v>1179.8</v>
      </c>
      <c r="D16" s="187">
        <v>2468.5</v>
      </c>
      <c r="E16" s="186">
        <v>1277.9000000000001</v>
      </c>
      <c r="F16" s="186">
        <v>1319.1</v>
      </c>
      <c r="G16" s="187">
        <v>2597</v>
      </c>
      <c r="H16" s="186">
        <v>1400.6</v>
      </c>
      <c r="I16" s="186">
        <v>1298.2</v>
      </c>
      <c r="J16" s="187">
        <v>2698.8</v>
      </c>
      <c r="K16" s="186">
        <v>1105.4000000000001</v>
      </c>
      <c r="L16" s="186">
        <v>1130.5999999999999</v>
      </c>
      <c r="M16" s="187">
        <v>2236</v>
      </c>
      <c r="N16" s="186">
        <v>1323.9</v>
      </c>
      <c r="O16" s="186">
        <v>1148.0999999999999</v>
      </c>
      <c r="P16" s="187">
        <v>2472</v>
      </c>
      <c r="Q16" s="186">
        <v>1487.1</v>
      </c>
      <c r="R16" s="186">
        <v>1613.7</v>
      </c>
      <c r="S16" s="187">
        <v>3100.7999999999997</v>
      </c>
      <c r="T16" s="186">
        <v>1465.6999999999998</v>
      </c>
      <c r="U16" s="186">
        <v>824.09999999999991</v>
      </c>
      <c r="V16" s="187">
        <v>2289.8000000000002</v>
      </c>
      <c r="W16" s="186">
        <v>1242.8</v>
      </c>
      <c r="X16" s="186">
        <v>1381.6</v>
      </c>
      <c r="Y16" s="187">
        <v>2624.4</v>
      </c>
      <c r="Z16" s="186">
        <v>1167.5999999999999</v>
      </c>
      <c r="AA16" s="186">
        <v>1197.9000000000001</v>
      </c>
      <c r="AB16" s="187">
        <v>2365.3999999999996</v>
      </c>
      <c r="AC16" s="186">
        <v>1174.3999999999999</v>
      </c>
      <c r="AD16" s="186">
        <v>1138</v>
      </c>
      <c r="AE16" s="187">
        <v>2312.3999999999996</v>
      </c>
      <c r="AF16" s="186">
        <v>1049.9000000000001</v>
      </c>
      <c r="AG16" s="186">
        <v>1015.8</v>
      </c>
      <c r="AH16" s="187">
        <v>2065.6999999999998</v>
      </c>
      <c r="AI16" s="186">
        <v>1090.3</v>
      </c>
      <c r="AJ16" s="186">
        <v>1072.3</v>
      </c>
      <c r="AK16" s="187">
        <v>2162.6</v>
      </c>
      <c r="AL16" s="262">
        <v>1072.6000000000001</v>
      </c>
      <c r="AM16" s="186">
        <v>1019.5</v>
      </c>
      <c r="AN16" s="187">
        <v>2092.1</v>
      </c>
      <c r="AO16" s="262">
        <v>1097.7</v>
      </c>
      <c r="AP16" s="186">
        <v>1093.4000000000001</v>
      </c>
      <c r="AQ16" s="187">
        <v>2191.1999999999998</v>
      </c>
      <c r="AR16" s="262">
        <v>1107.4000000000001</v>
      </c>
      <c r="AS16" s="186">
        <v>1146.2</v>
      </c>
      <c r="AT16" s="187">
        <v>2253.5</v>
      </c>
      <c r="AU16" s="262">
        <v>1179.4000000000001</v>
      </c>
      <c r="AV16" s="186">
        <v>1187.9000000000001</v>
      </c>
      <c r="AW16" s="187">
        <v>2367.3000000000002</v>
      </c>
      <c r="AX16" s="262">
        <v>1186.9000000000001</v>
      </c>
      <c r="AY16" s="186">
        <v>1063.9000000000001</v>
      </c>
      <c r="AZ16" s="187">
        <v>2250.8000000000002</v>
      </c>
      <c r="BA16" s="262">
        <v>1138</v>
      </c>
      <c r="BB16" s="186">
        <v>1149.3</v>
      </c>
      <c r="BC16" s="187">
        <v>2287.3000000000002</v>
      </c>
      <c r="BD16" s="262">
        <v>1249.5</v>
      </c>
      <c r="BE16" s="186">
        <v>1393.6</v>
      </c>
      <c r="BF16" s="187">
        <v>2643.1</v>
      </c>
      <c r="BG16" s="262">
        <v>1421</v>
      </c>
      <c r="BH16" s="186">
        <v>1278.3</v>
      </c>
      <c r="BI16" s="187">
        <v>2699.4</v>
      </c>
      <c r="BJ16" s="262">
        <v>1159.2</v>
      </c>
      <c r="BK16" s="186">
        <v>1215.9000000000001</v>
      </c>
      <c r="BL16" s="187">
        <v>2375.1</v>
      </c>
      <c r="BM16" s="262">
        <v>1150.7</v>
      </c>
    </row>
    <row r="17" spans="1:65" s="180" customFormat="1" ht="3" customHeight="1" x14ac:dyDescent="0.2">
      <c r="A17" s="182"/>
      <c r="B17" s="178"/>
      <c r="C17" s="178"/>
      <c r="D17" s="179"/>
      <c r="E17" s="178"/>
      <c r="F17" s="178"/>
      <c r="G17" s="179"/>
      <c r="H17" s="178"/>
      <c r="I17" s="178"/>
      <c r="J17" s="179"/>
      <c r="K17" s="178"/>
      <c r="L17" s="178"/>
      <c r="M17" s="179"/>
      <c r="N17" s="178"/>
      <c r="O17" s="178"/>
      <c r="P17" s="179"/>
      <c r="Q17" s="178"/>
      <c r="R17" s="178"/>
      <c r="S17" s="179"/>
      <c r="T17" s="178"/>
      <c r="U17" s="178"/>
      <c r="V17" s="179"/>
      <c r="W17" s="178"/>
      <c r="X17" s="178"/>
      <c r="Y17" s="179"/>
      <c r="Z17" s="178"/>
      <c r="AA17" s="178"/>
      <c r="AB17" s="179"/>
      <c r="AC17" s="178"/>
      <c r="AD17" s="178"/>
      <c r="AE17" s="179"/>
      <c r="AF17" s="178"/>
      <c r="AG17" s="178"/>
      <c r="AH17" s="179"/>
      <c r="AI17" s="178"/>
      <c r="AJ17" s="178"/>
      <c r="AK17" s="179"/>
      <c r="AL17" s="261"/>
      <c r="AM17" s="178"/>
      <c r="AN17" s="179"/>
      <c r="AO17" s="261"/>
      <c r="AP17" s="178"/>
      <c r="AQ17" s="179"/>
      <c r="AR17" s="261"/>
      <c r="AS17" s="178"/>
      <c r="AT17" s="179"/>
      <c r="AU17" s="261"/>
      <c r="AV17" s="178"/>
      <c r="AW17" s="179"/>
      <c r="AX17" s="261"/>
      <c r="AY17" s="178"/>
      <c r="AZ17" s="179"/>
      <c r="BA17" s="261"/>
      <c r="BB17" s="178"/>
      <c r="BC17" s="179"/>
      <c r="BD17" s="261"/>
      <c r="BE17" s="178"/>
      <c r="BF17" s="179"/>
      <c r="BG17" s="261"/>
      <c r="BH17" s="178"/>
      <c r="BI17" s="179"/>
      <c r="BJ17" s="261"/>
      <c r="BK17" s="178"/>
      <c r="BL17" s="179"/>
      <c r="BM17" s="261"/>
    </row>
    <row r="18" spans="1:65" s="180" customFormat="1" x14ac:dyDescent="0.2">
      <c r="A18" s="212" t="s">
        <v>221</v>
      </c>
      <c r="B18" s="183"/>
      <c r="C18" s="183"/>
      <c r="D18" s="184"/>
      <c r="E18" s="183"/>
      <c r="F18" s="183"/>
      <c r="G18" s="184"/>
      <c r="H18" s="183"/>
      <c r="I18" s="183"/>
      <c r="J18" s="184"/>
      <c r="K18" s="183"/>
      <c r="L18" s="183"/>
      <c r="M18" s="179">
        <v>1377.7059999999999</v>
      </c>
      <c r="N18" s="178">
        <v>410.91300000000001</v>
      </c>
      <c r="O18" s="178">
        <v>378.6</v>
      </c>
      <c r="P18" s="179">
        <v>789.51299999999992</v>
      </c>
      <c r="Q18" s="178">
        <v>462</v>
      </c>
      <c r="R18" s="178">
        <v>300.60000000000002</v>
      </c>
      <c r="S18" s="179">
        <v>762.6</v>
      </c>
      <c r="T18" s="178">
        <v>161</v>
      </c>
      <c r="U18" s="178">
        <v>141.19999999999999</v>
      </c>
      <c r="V18" s="179">
        <v>302.2</v>
      </c>
      <c r="W18" s="178">
        <v>375.2</v>
      </c>
      <c r="X18" s="178">
        <v>296.3</v>
      </c>
      <c r="Y18" s="179">
        <v>671.5</v>
      </c>
      <c r="Z18" s="178">
        <v>350.7</v>
      </c>
      <c r="AA18" s="178">
        <v>502.7</v>
      </c>
      <c r="AB18" s="179">
        <v>853.4</v>
      </c>
      <c r="AC18" s="178">
        <v>141.19999999999999</v>
      </c>
      <c r="AD18" s="178">
        <v>76.3</v>
      </c>
      <c r="AE18" s="179">
        <v>217.6</v>
      </c>
      <c r="AF18" s="178">
        <v>0</v>
      </c>
      <c r="AG18" s="178">
        <v>1.7</v>
      </c>
      <c r="AH18" s="179">
        <v>1.7</v>
      </c>
      <c r="AI18" s="178">
        <v>0</v>
      </c>
      <c r="AJ18" s="178">
        <v>0</v>
      </c>
      <c r="AK18" s="179">
        <v>0</v>
      </c>
      <c r="AL18" s="261">
        <v>0</v>
      </c>
      <c r="AM18" s="178">
        <v>0</v>
      </c>
      <c r="AN18" s="179">
        <v>0</v>
      </c>
      <c r="AO18" s="261">
        <v>0</v>
      </c>
      <c r="AP18" s="178">
        <v>0</v>
      </c>
      <c r="AQ18" s="179">
        <v>0</v>
      </c>
      <c r="AR18" s="261">
        <v>0</v>
      </c>
      <c r="AS18" s="178">
        <v>0</v>
      </c>
      <c r="AT18" s="179">
        <v>0</v>
      </c>
      <c r="AU18" s="261">
        <v>0</v>
      </c>
      <c r="AV18" s="178">
        <v>0</v>
      </c>
      <c r="AW18" s="179">
        <v>0</v>
      </c>
      <c r="AX18" s="261">
        <v>0</v>
      </c>
      <c r="AY18" s="178">
        <v>0</v>
      </c>
      <c r="AZ18" s="179">
        <v>0</v>
      </c>
      <c r="BA18" s="261">
        <v>0</v>
      </c>
      <c r="BB18" s="178">
        <v>0</v>
      </c>
      <c r="BC18" s="179">
        <v>0</v>
      </c>
      <c r="BD18" s="261">
        <v>0</v>
      </c>
      <c r="BE18" s="178">
        <v>0</v>
      </c>
      <c r="BF18" s="179">
        <v>0</v>
      </c>
      <c r="BG18" s="261">
        <v>0</v>
      </c>
      <c r="BH18" s="178">
        <v>0</v>
      </c>
      <c r="BI18" s="179">
        <v>0</v>
      </c>
      <c r="BJ18" s="261">
        <v>61.97699999999999</v>
      </c>
      <c r="BK18" s="178">
        <v>59.724000000000004</v>
      </c>
      <c r="BL18" s="179">
        <v>121.70200000000001</v>
      </c>
      <c r="BM18" s="261">
        <v>45.569000000000003</v>
      </c>
    </row>
    <row r="19" spans="1:65" s="180" customFormat="1" x14ac:dyDescent="0.2">
      <c r="A19" s="212" t="s">
        <v>75</v>
      </c>
      <c r="B19" s="183"/>
      <c r="C19" s="183"/>
      <c r="D19" s="184"/>
      <c r="E19" s="183"/>
      <c r="F19" s="183"/>
      <c r="G19" s="184"/>
      <c r="H19" s="183"/>
      <c r="I19" s="183"/>
      <c r="J19" s="184"/>
      <c r="K19" s="183"/>
      <c r="L19" s="183"/>
      <c r="M19" s="179">
        <v>684.28500000000008</v>
      </c>
      <c r="N19" s="178">
        <v>420.1</v>
      </c>
      <c r="O19" s="178">
        <v>532.29999999999995</v>
      </c>
      <c r="P19" s="179">
        <v>952.4</v>
      </c>
      <c r="Q19" s="178">
        <v>538</v>
      </c>
      <c r="R19" s="178">
        <v>454.50899999999996</v>
      </c>
      <c r="S19" s="179">
        <v>992.60900000000015</v>
      </c>
      <c r="T19" s="178">
        <v>192.64</v>
      </c>
      <c r="U19" s="178">
        <v>347.00399999999996</v>
      </c>
      <c r="V19" s="179">
        <v>539.64499999999998</v>
      </c>
      <c r="W19" s="178">
        <v>386.97200000000004</v>
      </c>
      <c r="X19" s="178">
        <v>686.70399999999995</v>
      </c>
      <c r="Y19" s="179">
        <v>1073.6759999999999</v>
      </c>
      <c r="Z19" s="178">
        <v>719.32700000000011</v>
      </c>
      <c r="AA19" s="178">
        <v>554.39599999999996</v>
      </c>
      <c r="AB19" s="179">
        <v>1273.7230000000002</v>
      </c>
      <c r="AC19" s="178">
        <v>652.41899999999998</v>
      </c>
      <c r="AD19" s="178">
        <v>224.82199999999997</v>
      </c>
      <c r="AE19" s="179">
        <v>877.24200000000008</v>
      </c>
      <c r="AF19" s="178">
        <v>259.529</v>
      </c>
      <c r="AG19" s="178">
        <v>348.62799999999999</v>
      </c>
      <c r="AH19" s="179">
        <v>608.05700000000002</v>
      </c>
      <c r="AI19" s="178">
        <v>142.19700000000003</v>
      </c>
      <c r="AJ19" s="178">
        <v>149.75700000000001</v>
      </c>
      <c r="AK19" s="179">
        <v>291.95399999999995</v>
      </c>
      <c r="AL19" s="261">
        <v>225.5351</v>
      </c>
      <c r="AM19" s="178">
        <v>363.17689999999999</v>
      </c>
      <c r="AN19" s="179">
        <v>588.71199999999999</v>
      </c>
      <c r="AO19" s="261">
        <v>161.71299999999997</v>
      </c>
      <c r="AP19" s="178">
        <v>253.29500000000007</v>
      </c>
      <c r="AQ19" s="179">
        <v>415.10799999999995</v>
      </c>
      <c r="AR19" s="261">
        <v>179.49500000000003</v>
      </c>
      <c r="AS19" s="178">
        <v>223.22399999999999</v>
      </c>
      <c r="AT19" s="179">
        <v>402.71899999999999</v>
      </c>
      <c r="AU19" s="261">
        <v>78.983000000000018</v>
      </c>
      <c r="AV19" s="178">
        <v>185.06700000000001</v>
      </c>
      <c r="AW19" s="179">
        <v>264.05</v>
      </c>
      <c r="AX19" s="261">
        <v>81.14700000000002</v>
      </c>
      <c r="AY19" s="178">
        <v>312.16800000000001</v>
      </c>
      <c r="AZ19" s="179">
        <v>393.31600000000003</v>
      </c>
      <c r="BA19" s="261">
        <v>39.713999999999999</v>
      </c>
      <c r="BB19" s="178">
        <v>142.90800000000002</v>
      </c>
      <c r="BC19" s="179">
        <v>182.72199999999998</v>
      </c>
      <c r="BD19" s="261">
        <v>126.49699999999999</v>
      </c>
      <c r="BE19" s="178">
        <v>1.5919999999999987</v>
      </c>
      <c r="BF19" s="179">
        <v>128.089</v>
      </c>
      <c r="BG19" s="261">
        <v>14.399999999999999</v>
      </c>
      <c r="BH19" s="178">
        <v>158.85900000000001</v>
      </c>
      <c r="BI19" s="179">
        <v>173.25899999999999</v>
      </c>
      <c r="BJ19" s="261">
        <v>279.60300000000001</v>
      </c>
      <c r="BK19" s="178">
        <v>165.87799999999999</v>
      </c>
      <c r="BL19" s="179">
        <v>445.38100000000003</v>
      </c>
      <c r="BM19" s="261">
        <v>178.22300000000001</v>
      </c>
    </row>
    <row r="20" spans="1:65" s="180" customFormat="1" x14ac:dyDescent="0.2">
      <c r="A20" s="212" t="s">
        <v>70</v>
      </c>
      <c r="B20" s="183"/>
      <c r="C20" s="183"/>
      <c r="D20" s="184"/>
      <c r="E20" s="183"/>
      <c r="F20" s="183"/>
      <c r="G20" s="184"/>
      <c r="H20" s="183"/>
      <c r="I20" s="183"/>
      <c r="J20" s="184"/>
      <c r="K20" s="183"/>
      <c r="L20" s="183"/>
      <c r="M20" s="179">
        <v>78</v>
      </c>
      <c r="N20" s="178">
        <v>30.8</v>
      </c>
      <c r="O20" s="178">
        <v>33.5</v>
      </c>
      <c r="P20" s="179">
        <v>64.3</v>
      </c>
      <c r="Q20" s="178">
        <v>22.8</v>
      </c>
      <c r="R20" s="178">
        <v>17.5</v>
      </c>
      <c r="S20" s="179">
        <v>40.4</v>
      </c>
      <c r="T20" s="178">
        <v>18.399999999999999</v>
      </c>
      <c r="U20" s="178">
        <v>27.8</v>
      </c>
      <c r="V20" s="179">
        <v>46.2</v>
      </c>
      <c r="W20" s="178">
        <v>10.08</v>
      </c>
      <c r="X20" s="178">
        <v>42.319000000000003</v>
      </c>
      <c r="Y20" s="179">
        <v>52.499000000000002</v>
      </c>
      <c r="Z20" s="178">
        <v>83.827000000000012</v>
      </c>
      <c r="AA20" s="178">
        <v>50.447000000000003</v>
      </c>
      <c r="AB20" s="179">
        <v>134.274</v>
      </c>
      <c r="AC20" s="178">
        <v>51.436</v>
      </c>
      <c r="AD20" s="178">
        <v>30.142337999999999</v>
      </c>
      <c r="AE20" s="179">
        <v>81.578000000000003</v>
      </c>
      <c r="AF20" s="178">
        <v>11.614000000000001</v>
      </c>
      <c r="AG20" s="178">
        <v>5.1509999999999998</v>
      </c>
      <c r="AH20" s="179">
        <v>16.765000000000001</v>
      </c>
      <c r="AI20" s="178">
        <v>6.1559999999999997</v>
      </c>
      <c r="AJ20" s="178">
        <v>6.0229999999999997</v>
      </c>
      <c r="AK20" s="179">
        <v>12.179</v>
      </c>
      <c r="AL20" s="261">
        <v>14.408200000000001</v>
      </c>
      <c r="AM20" s="178">
        <v>9.7298000000000009</v>
      </c>
      <c r="AN20" s="179">
        <v>24.138000000000002</v>
      </c>
      <c r="AO20" s="261">
        <v>11.750999999999999</v>
      </c>
      <c r="AP20" s="178">
        <v>13.430999999999999</v>
      </c>
      <c r="AQ20" s="179">
        <v>25.181999999999999</v>
      </c>
      <c r="AR20" s="261">
        <v>9.298</v>
      </c>
      <c r="AS20" s="178">
        <v>14.436999999999999</v>
      </c>
      <c r="AT20" s="179">
        <v>23.635000000000002</v>
      </c>
      <c r="AU20" s="261">
        <v>18.600000000000001</v>
      </c>
      <c r="AV20" s="178">
        <v>12.44</v>
      </c>
      <c r="AW20" s="179">
        <v>31.04</v>
      </c>
      <c r="AX20" s="261">
        <v>17.3</v>
      </c>
      <c r="AY20" s="178">
        <v>10</v>
      </c>
      <c r="AZ20" s="179">
        <v>27.4</v>
      </c>
      <c r="BA20" s="261">
        <v>12.4</v>
      </c>
      <c r="BB20" s="178">
        <v>7</v>
      </c>
      <c r="BC20" s="179">
        <v>19.5</v>
      </c>
      <c r="BD20" s="261">
        <v>11.2</v>
      </c>
      <c r="BE20" s="178">
        <v>8.8000000000000007</v>
      </c>
      <c r="BF20" s="179">
        <v>20</v>
      </c>
      <c r="BG20" s="261">
        <v>14.3</v>
      </c>
      <c r="BH20" s="178">
        <v>4.9000000000000004</v>
      </c>
      <c r="BI20" s="179">
        <v>19.100000000000001</v>
      </c>
      <c r="BJ20" s="261">
        <v>10.8</v>
      </c>
      <c r="BK20" s="178">
        <v>25.399000000000001</v>
      </c>
      <c r="BL20" s="179">
        <v>36.198999999999998</v>
      </c>
      <c r="BM20" s="261">
        <v>19.286000000000001</v>
      </c>
    </row>
    <row r="21" spans="1:65" s="180" customFormat="1" ht="14.25" x14ac:dyDescent="0.2">
      <c r="A21" s="185" t="s">
        <v>71</v>
      </c>
      <c r="B21" s="183"/>
      <c r="C21" s="183"/>
      <c r="D21" s="184"/>
      <c r="E21" s="183"/>
      <c r="F21" s="183"/>
      <c r="G21" s="184"/>
      <c r="H21" s="183"/>
      <c r="I21" s="183"/>
      <c r="J21" s="184"/>
      <c r="K21" s="183"/>
      <c r="L21" s="183"/>
      <c r="M21" s="179">
        <v>303.26331899999968</v>
      </c>
      <c r="N21" s="178">
        <v>102.69827199999997</v>
      </c>
      <c r="O21" s="178">
        <v>250.20559500000002</v>
      </c>
      <c r="P21" s="179">
        <v>352.90386699999976</v>
      </c>
      <c r="Q21" s="178">
        <v>279</v>
      </c>
      <c r="R21" s="178">
        <v>260.49099999999999</v>
      </c>
      <c r="S21" s="179">
        <v>539.29099999999971</v>
      </c>
      <c r="T21" s="178">
        <v>198.55999999999995</v>
      </c>
      <c r="U21" s="178">
        <v>243.09600000000012</v>
      </c>
      <c r="V21" s="179">
        <v>441.55499999999984</v>
      </c>
      <c r="W21" s="178">
        <v>153.29399999999987</v>
      </c>
      <c r="X21" s="178">
        <v>240.21000000000004</v>
      </c>
      <c r="Y21" s="179">
        <v>393.40399999999977</v>
      </c>
      <c r="Z21" s="178">
        <v>232.96500000000015</v>
      </c>
      <c r="AA21" s="178">
        <v>315.8119999999999</v>
      </c>
      <c r="AB21" s="179">
        <v>548.77700000000004</v>
      </c>
      <c r="AC21" s="178">
        <v>267.23899999999992</v>
      </c>
      <c r="AD21" s="178">
        <v>113.34460000000007</v>
      </c>
      <c r="AE21" s="179">
        <v>380.58299999999986</v>
      </c>
      <c r="AF21" s="178">
        <v>75.807000000000073</v>
      </c>
      <c r="AG21" s="178">
        <v>129.12300000000005</v>
      </c>
      <c r="AH21" s="179">
        <v>205.13</v>
      </c>
      <c r="AI21" s="178">
        <v>96.470999999999975</v>
      </c>
      <c r="AJ21" s="178">
        <v>85.091999999999985</v>
      </c>
      <c r="AK21" s="179">
        <v>181.56300000000005</v>
      </c>
      <c r="AL21" s="261">
        <v>100.31340000000003</v>
      </c>
      <c r="AM21" s="178">
        <v>85.098600000000147</v>
      </c>
      <c r="AN21" s="179">
        <v>185.41200000000003</v>
      </c>
      <c r="AO21" s="261">
        <v>111.62300000000002</v>
      </c>
      <c r="AP21" s="178">
        <v>141.42499999999995</v>
      </c>
      <c r="AQ21" s="179">
        <v>252.84800000000018</v>
      </c>
      <c r="AR21" s="261">
        <v>169.04899999999989</v>
      </c>
      <c r="AS21" s="178">
        <v>242.96500000000003</v>
      </c>
      <c r="AT21" s="179">
        <v>408.77000000000004</v>
      </c>
      <c r="AU21" s="261">
        <v>237.39499999999998</v>
      </c>
      <c r="AV21" s="178">
        <v>226.94500000000005</v>
      </c>
      <c r="AW21" s="179">
        <v>451.81799999999998</v>
      </c>
      <c r="AX21" s="261">
        <v>180.46700000000004</v>
      </c>
      <c r="AY21" s="178">
        <v>261.16099999999994</v>
      </c>
      <c r="AZ21" s="179">
        <v>441.57699999999988</v>
      </c>
      <c r="BA21" s="261">
        <v>207.69499999999996</v>
      </c>
      <c r="BB21" s="178">
        <v>231.84099999999995</v>
      </c>
      <c r="BC21" s="179">
        <v>438.70200000000011</v>
      </c>
      <c r="BD21" s="261">
        <v>208.06100000000001</v>
      </c>
      <c r="BE21" s="178">
        <v>145.59100000000001</v>
      </c>
      <c r="BF21" s="179">
        <v>353.65199999999993</v>
      </c>
      <c r="BG21" s="261">
        <v>132.26500000000004</v>
      </c>
      <c r="BH21" s="178">
        <v>130.43499999999995</v>
      </c>
      <c r="BI21" s="179">
        <v>262.8</v>
      </c>
      <c r="BJ21" s="261">
        <v>163.74199999999996</v>
      </c>
      <c r="BK21" s="178">
        <v>177.36400000000003</v>
      </c>
      <c r="BL21" s="179">
        <v>341.2059999999999</v>
      </c>
      <c r="BM21" s="261">
        <v>136.27999999999997</v>
      </c>
    </row>
    <row r="22" spans="1:65" s="180" customFormat="1" x14ac:dyDescent="0.2">
      <c r="A22" s="195" t="s">
        <v>237</v>
      </c>
      <c r="B22" s="254"/>
      <c r="C22" s="254"/>
      <c r="D22" s="255"/>
      <c r="E22" s="254"/>
      <c r="F22" s="254"/>
      <c r="G22" s="255"/>
      <c r="H22" s="254"/>
      <c r="I22" s="254"/>
      <c r="J22" s="255"/>
      <c r="K22" s="254"/>
      <c r="L22" s="254"/>
      <c r="M22" s="187">
        <v>2443.2543189999997</v>
      </c>
      <c r="N22" s="186">
        <v>964.51127199999996</v>
      </c>
      <c r="O22" s="186">
        <v>1194.605595</v>
      </c>
      <c r="P22" s="187">
        <v>2159.1168669999997</v>
      </c>
      <c r="Q22" s="186">
        <v>1301.8</v>
      </c>
      <c r="R22" s="186">
        <v>1033.0999999999999</v>
      </c>
      <c r="S22" s="187">
        <v>2334.9</v>
      </c>
      <c r="T22" s="186">
        <v>570.59999999999991</v>
      </c>
      <c r="U22" s="186">
        <v>759.1</v>
      </c>
      <c r="V22" s="187">
        <v>1329.6</v>
      </c>
      <c r="W22" s="186">
        <v>925.54599999999994</v>
      </c>
      <c r="X22" s="186">
        <v>1265.5329999999999</v>
      </c>
      <c r="Y22" s="187">
        <v>2191.0789999999997</v>
      </c>
      <c r="Z22" s="186">
        <v>1386.8190000000002</v>
      </c>
      <c r="AA22" s="186">
        <v>1423.355</v>
      </c>
      <c r="AB22" s="187">
        <v>2810.174</v>
      </c>
      <c r="AC22" s="186">
        <v>1112.2939999999999</v>
      </c>
      <c r="AD22" s="186">
        <v>444.60893800000002</v>
      </c>
      <c r="AE22" s="187">
        <v>1557.0029999999999</v>
      </c>
      <c r="AF22" s="186">
        <v>346.95000000000005</v>
      </c>
      <c r="AG22" s="186">
        <v>484.60200000000003</v>
      </c>
      <c r="AH22" s="187">
        <v>831.65200000000004</v>
      </c>
      <c r="AI22" s="186">
        <v>244.82400000000001</v>
      </c>
      <c r="AJ22" s="186">
        <v>240.87199999999999</v>
      </c>
      <c r="AK22" s="187">
        <v>485.69599999999997</v>
      </c>
      <c r="AL22" s="262">
        <v>340.25670000000002</v>
      </c>
      <c r="AM22" s="186">
        <v>458.00530000000015</v>
      </c>
      <c r="AN22" s="187">
        <v>798.26200000000006</v>
      </c>
      <c r="AO22" s="262">
        <v>285.08699999999999</v>
      </c>
      <c r="AP22" s="186">
        <v>408.15100000000001</v>
      </c>
      <c r="AQ22" s="187">
        <v>693.13800000000015</v>
      </c>
      <c r="AR22" s="262">
        <v>357.84199999999993</v>
      </c>
      <c r="AS22" s="186">
        <v>480.62600000000003</v>
      </c>
      <c r="AT22" s="187">
        <v>835.12400000000002</v>
      </c>
      <c r="AU22" s="262">
        <v>334.97800000000001</v>
      </c>
      <c r="AV22" s="186">
        <v>424.45200000000006</v>
      </c>
      <c r="AW22" s="187">
        <v>746.90800000000002</v>
      </c>
      <c r="AX22" s="262">
        <v>278.91400000000004</v>
      </c>
      <c r="AY22" s="186">
        <v>583.32899999999995</v>
      </c>
      <c r="AZ22" s="187">
        <v>862.29299999999989</v>
      </c>
      <c r="BA22" s="262">
        <v>259.80899999999997</v>
      </c>
      <c r="BB22" s="186">
        <v>381.74899999999997</v>
      </c>
      <c r="BC22" s="187">
        <v>640.92400000000009</v>
      </c>
      <c r="BD22" s="262">
        <v>345.75799999999998</v>
      </c>
      <c r="BE22" s="186">
        <v>155.983</v>
      </c>
      <c r="BF22" s="187">
        <v>501.74099999999993</v>
      </c>
      <c r="BG22" s="262">
        <v>160.96500000000003</v>
      </c>
      <c r="BH22" s="186">
        <v>294.19399999999996</v>
      </c>
      <c r="BI22" s="187">
        <v>455.15899999999999</v>
      </c>
      <c r="BJ22" s="262">
        <v>516.12199999999996</v>
      </c>
      <c r="BK22" s="186">
        <v>428.36500000000001</v>
      </c>
      <c r="BL22" s="187">
        <v>944.48699999999985</v>
      </c>
      <c r="BM22" s="262">
        <v>379.358</v>
      </c>
    </row>
    <row r="23" spans="1:65" s="180" customFormat="1" x14ac:dyDescent="0.2">
      <c r="A23" s="195" t="s">
        <v>238</v>
      </c>
      <c r="B23" s="256"/>
      <c r="C23" s="256"/>
      <c r="D23" s="257"/>
      <c r="E23" s="256"/>
      <c r="F23" s="256"/>
      <c r="G23" s="257"/>
      <c r="H23" s="256"/>
      <c r="I23" s="256"/>
      <c r="J23" s="257"/>
      <c r="K23" s="256"/>
      <c r="L23" s="256"/>
      <c r="M23" s="258">
        <v>0</v>
      </c>
      <c r="N23" s="259">
        <v>0</v>
      </c>
      <c r="O23" s="259">
        <v>0</v>
      </c>
      <c r="P23" s="258">
        <v>0</v>
      </c>
      <c r="Q23" s="259">
        <v>3.8</v>
      </c>
      <c r="R23" s="259">
        <v>4.2</v>
      </c>
      <c r="S23" s="258">
        <v>8</v>
      </c>
      <c r="T23" s="259">
        <v>3.2</v>
      </c>
      <c r="U23" s="259">
        <v>3.4</v>
      </c>
      <c r="V23" s="258">
        <v>6.7</v>
      </c>
      <c r="W23" s="259">
        <v>3</v>
      </c>
      <c r="X23" s="259">
        <v>3.4</v>
      </c>
      <c r="Y23" s="258">
        <v>6.4</v>
      </c>
      <c r="Z23" s="259">
        <v>4.5999999999999996</v>
      </c>
      <c r="AA23" s="259">
        <v>4.5999999999999996</v>
      </c>
      <c r="AB23" s="258">
        <v>9.1999999999999993</v>
      </c>
      <c r="AC23" s="259">
        <v>4.2</v>
      </c>
      <c r="AD23" s="259">
        <v>3.3</v>
      </c>
      <c r="AE23" s="258">
        <v>7.5</v>
      </c>
      <c r="AF23" s="259">
        <v>4.7</v>
      </c>
      <c r="AG23" s="259">
        <v>3.8</v>
      </c>
      <c r="AH23" s="258">
        <v>8.4</v>
      </c>
      <c r="AI23" s="259">
        <v>3.9</v>
      </c>
      <c r="AJ23" s="259">
        <v>1.7</v>
      </c>
      <c r="AK23" s="258">
        <v>5.6</v>
      </c>
      <c r="AL23" s="263">
        <v>1.9</v>
      </c>
      <c r="AM23" s="259">
        <v>1.4</v>
      </c>
      <c r="AN23" s="258">
        <v>3.3</v>
      </c>
      <c r="AO23" s="263">
        <v>1</v>
      </c>
      <c r="AP23" s="259">
        <v>1.4</v>
      </c>
      <c r="AQ23" s="258">
        <v>2.4</v>
      </c>
      <c r="AR23" s="263">
        <v>1.3</v>
      </c>
      <c r="AS23" s="259">
        <v>0.8</v>
      </c>
      <c r="AT23" s="258">
        <v>2.1</v>
      </c>
      <c r="AU23" s="263">
        <v>0.9</v>
      </c>
      <c r="AV23" s="259">
        <v>1.4</v>
      </c>
      <c r="AW23" s="258">
        <v>2.4</v>
      </c>
      <c r="AX23" s="263">
        <v>1.2</v>
      </c>
      <c r="AY23" s="259">
        <v>1.5</v>
      </c>
      <c r="AZ23" s="258">
        <v>2.6</v>
      </c>
      <c r="BA23" s="263">
        <v>0.9</v>
      </c>
      <c r="BB23" s="259">
        <v>4.7</v>
      </c>
      <c r="BC23" s="258">
        <v>5.6</v>
      </c>
      <c r="BD23" s="263">
        <v>0.8</v>
      </c>
      <c r="BE23" s="259">
        <v>0.8</v>
      </c>
      <c r="BF23" s="258">
        <v>1.6</v>
      </c>
      <c r="BG23" s="263">
        <v>0.7</v>
      </c>
      <c r="BH23" s="259">
        <v>1</v>
      </c>
      <c r="BI23" s="258">
        <v>1.7</v>
      </c>
      <c r="BJ23" s="263">
        <v>3.1</v>
      </c>
      <c r="BK23" s="259">
        <v>2.4</v>
      </c>
      <c r="BL23" s="258">
        <v>5.5</v>
      </c>
      <c r="BM23" s="263">
        <v>1.2</v>
      </c>
    </row>
    <row r="24" spans="1:65" s="180" customFormat="1" x14ac:dyDescent="0.2">
      <c r="A24" s="182" t="s">
        <v>74</v>
      </c>
      <c r="B24" s="186">
        <v>916.82231200000001</v>
      </c>
      <c r="C24" s="186">
        <v>1052.4974930000001</v>
      </c>
      <c r="D24" s="187">
        <v>1969.3198050000001</v>
      </c>
      <c r="E24" s="186">
        <v>799.46036499999991</v>
      </c>
      <c r="F24" s="186">
        <v>1006.6413859999999</v>
      </c>
      <c r="G24" s="187">
        <v>1806.1017510000001</v>
      </c>
      <c r="H24" s="186">
        <v>583.89224100000001</v>
      </c>
      <c r="I24" s="186">
        <v>972.50149299999998</v>
      </c>
      <c r="J24" s="187">
        <v>1556.393734</v>
      </c>
      <c r="K24" s="186">
        <v>1106.0097810000002</v>
      </c>
      <c r="L24" s="186">
        <v>1337.144538</v>
      </c>
      <c r="M24" s="187">
        <v>2443.2543189999997</v>
      </c>
      <c r="N24" s="186">
        <v>964.51127199999996</v>
      </c>
      <c r="O24" s="186">
        <v>1194.605595</v>
      </c>
      <c r="P24" s="187">
        <v>2159.1168669999997</v>
      </c>
      <c r="Q24" s="186">
        <v>1305.5999999999999</v>
      </c>
      <c r="R24" s="186">
        <v>1037.3</v>
      </c>
      <c r="S24" s="187">
        <v>2342.9</v>
      </c>
      <c r="T24" s="186">
        <v>573.79999999999995</v>
      </c>
      <c r="U24" s="186">
        <v>762.5</v>
      </c>
      <c r="V24" s="187">
        <v>1336.3</v>
      </c>
      <c r="W24" s="186">
        <v>928.54599999999994</v>
      </c>
      <c r="X24" s="186">
        <v>1268.933</v>
      </c>
      <c r="Y24" s="187">
        <v>2197.4789999999998</v>
      </c>
      <c r="Z24" s="186">
        <v>1391.4190000000001</v>
      </c>
      <c r="AA24" s="186">
        <v>1427.9549999999999</v>
      </c>
      <c r="AB24" s="187">
        <v>2819.3739999999998</v>
      </c>
      <c r="AC24" s="186">
        <v>1116.4939999999999</v>
      </c>
      <c r="AD24" s="186">
        <v>447.90893800000003</v>
      </c>
      <c r="AE24" s="187">
        <v>1564.5029999999999</v>
      </c>
      <c r="AF24" s="186">
        <v>351.65000000000003</v>
      </c>
      <c r="AG24" s="186">
        <v>488.40200000000004</v>
      </c>
      <c r="AH24" s="187">
        <v>840.05200000000002</v>
      </c>
      <c r="AI24" s="186">
        <v>248.72400000000002</v>
      </c>
      <c r="AJ24" s="186">
        <v>242.57199999999997</v>
      </c>
      <c r="AK24" s="187">
        <v>491.29599999999999</v>
      </c>
      <c r="AL24" s="262">
        <v>342.1567</v>
      </c>
      <c r="AM24" s="186">
        <v>459.40530000000012</v>
      </c>
      <c r="AN24" s="187">
        <v>801.56200000000001</v>
      </c>
      <c r="AO24" s="262">
        <v>286.08699999999999</v>
      </c>
      <c r="AP24" s="186">
        <v>409.55099999999999</v>
      </c>
      <c r="AQ24" s="187">
        <v>695.53800000000012</v>
      </c>
      <c r="AR24" s="262">
        <v>359.14199999999994</v>
      </c>
      <c r="AS24" s="186">
        <v>481.42600000000004</v>
      </c>
      <c r="AT24" s="187">
        <v>837.22400000000005</v>
      </c>
      <c r="AU24" s="262">
        <v>335.87799999999999</v>
      </c>
      <c r="AV24" s="186">
        <v>425.85200000000003</v>
      </c>
      <c r="AW24" s="187">
        <v>749.30799999999999</v>
      </c>
      <c r="AX24" s="262">
        <v>280.11400000000003</v>
      </c>
      <c r="AY24" s="186">
        <v>584.82899999999995</v>
      </c>
      <c r="AZ24" s="187">
        <v>864.89299999999992</v>
      </c>
      <c r="BA24" s="262">
        <v>260.70899999999995</v>
      </c>
      <c r="BB24" s="186">
        <v>386.44899999999996</v>
      </c>
      <c r="BC24" s="187">
        <v>646.52400000000011</v>
      </c>
      <c r="BD24" s="262">
        <v>346.55799999999999</v>
      </c>
      <c r="BE24" s="186">
        <v>156.78300000000002</v>
      </c>
      <c r="BF24" s="187">
        <v>503.34099999999995</v>
      </c>
      <c r="BG24" s="262">
        <v>161.66500000000002</v>
      </c>
      <c r="BH24" s="186">
        <v>295.19399999999996</v>
      </c>
      <c r="BI24" s="187">
        <v>456.85899999999998</v>
      </c>
      <c r="BJ24" s="262">
        <v>519.22199999999998</v>
      </c>
      <c r="BK24" s="186">
        <v>430.76499999999999</v>
      </c>
      <c r="BL24" s="187">
        <v>949.98699999999985</v>
      </c>
      <c r="BM24" s="262">
        <v>380.55799999999999</v>
      </c>
    </row>
    <row r="25" spans="1:65" s="180" customFormat="1" ht="5.25" customHeight="1" x14ac:dyDescent="0.2">
      <c r="A25" s="182"/>
      <c r="B25" s="178"/>
      <c r="C25" s="178"/>
      <c r="D25" s="179"/>
      <c r="E25" s="178"/>
      <c r="F25" s="178"/>
      <c r="G25" s="179"/>
      <c r="H25" s="178"/>
      <c r="I25" s="178"/>
      <c r="J25" s="179"/>
      <c r="K25" s="178"/>
      <c r="L25" s="178"/>
      <c r="M25" s="179"/>
      <c r="N25" s="178"/>
      <c r="O25" s="178"/>
      <c r="P25" s="179"/>
      <c r="Q25" s="178"/>
      <c r="R25" s="178"/>
      <c r="S25" s="179"/>
      <c r="T25" s="178"/>
      <c r="U25" s="178"/>
      <c r="V25" s="179"/>
      <c r="W25" s="178"/>
      <c r="X25" s="178"/>
      <c r="Y25" s="179"/>
      <c r="Z25" s="178"/>
      <c r="AA25" s="178"/>
      <c r="AB25" s="179"/>
      <c r="AC25" s="178"/>
      <c r="AD25" s="178"/>
      <c r="AE25" s="179"/>
      <c r="AF25" s="178"/>
      <c r="AG25" s="178"/>
      <c r="AH25" s="179"/>
      <c r="AI25" s="178"/>
      <c r="AJ25" s="178"/>
      <c r="AK25" s="179"/>
      <c r="AL25" s="261"/>
      <c r="AM25" s="178"/>
      <c r="AN25" s="179"/>
      <c r="AO25" s="261"/>
      <c r="AP25" s="178"/>
      <c r="AQ25" s="179"/>
      <c r="AR25" s="261"/>
      <c r="AS25" s="178"/>
      <c r="AT25" s="179"/>
      <c r="AU25" s="261"/>
      <c r="AV25" s="178"/>
      <c r="AW25" s="179"/>
      <c r="AX25" s="261"/>
      <c r="AY25" s="178"/>
      <c r="AZ25" s="179"/>
      <c r="BA25" s="261"/>
      <c r="BB25" s="178"/>
      <c r="BC25" s="179"/>
      <c r="BD25" s="261"/>
      <c r="BE25" s="178"/>
      <c r="BF25" s="179"/>
      <c r="BG25" s="261"/>
      <c r="BH25" s="178"/>
      <c r="BI25" s="179"/>
      <c r="BJ25" s="261"/>
      <c r="BK25" s="178"/>
      <c r="BL25" s="179"/>
      <c r="BM25" s="261"/>
    </row>
    <row r="26" spans="1:65" s="180" customFormat="1" x14ac:dyDescent="0.2">
      <c r="A26" s="173" t="s">
        <v>232</v>
      </c>
      <c r="B26" s="188">
        <v>2205.4223120000001</v>
      </c>
      <c r="C26" s="188">
        <v>2232.297493</v>
      </c>
      <c r="D26" s="187">
        <v>4437.8198050000001</v>
      </c>
      <c r="E26" s="188">
        <v>2077.360365</v>
      </c>
      <c r="F26" s="188">
        <v>2325.7413859999997</v>
      </c>
      <c r="G26" s="187">
        <v>4403.1017509999992</v>
      </c>
      <c r="H26" s="188">
        <v>1984.4922410000001</v>
      </c>
      <c r="I26" s="188">
        <v>2270.701493</v>
      </c>
      <c r="J26" s="187">
        <v>4255.1937339999995</v>
      </c>
      <c r="K26" s="188">
        <v>2211.4487810000001</v>
      </c>
      <c r="L26" s="188">
        <v>2467.8205379999999</v>
      </c>
      <c r="M26" s="187">
        <v>4679.1693189999996</v>
      </c>
      <c r="N26" s="188">
        <v>2288.4112720000003</v>
      </c>
      <c r="O26" s="188">
        <v>2342.7055949999999</v>
      </c>
      <c r="P26" s="187">
        <v>4631.2168670000001</v>
      </c>
      <c r="Q26" s="188">
        <v>2794.6</v>
      </c>
      <c r="R26" s="188">
        <v>2652</v>
      </c>
      <c r="S26" s="187">
        <v>5446.6</v>
      </c>
      <c r="T26" s="188">
        <v>2039.9</v>
      </c>
      <c r="U26" s="188">
        <v>1586.8</v>
      </c>
      <c r="V26" s="187">
        <v>3626.8</v>
      </c>
      <c r="W26" s="188">
        <v>2173.3000000000002</v>
      </c>
      <c r="X26" s="188">
        <v>2653.7</v>
      </c>
      <c r="Y26" s="187">
        <v>4826.8999999999996</v>
      </c>
      <c r="Z26" s="188">
        <v>2561.1999999999998</v>
      </c>
      <c r="AA26" s="188">
        <v>2627.9</v>
      </c>
      <c r="AB26" s="187">
        <v>5189.1000000000004</v>
      </c>
      <c r="AC26" s="188">
        <v>2293.3000000000002</v>
      </c>
      <c r="AD26" s="188">
        <v>1588.4</v>
      </c>
      <c r="AE26" s="187">
        <v>3881.7</v>
      </c>
      <c r="AF26" s="222">
        <v>1401.6</v>
      </c>
      <c r="AG26" s="222">
        <v>1504.1</v>
      </c>
      <c r="AH26" s="223">
        <v>2905.7</v>
      </c>
      <c r="AI26" s="222">
        <v>1338.972</v>
      </c>
      <c r="AJ26" s="222">
        <v>1314.873</v>
      </c>
      <c r="AK26" s="223">
        <v>2653.8449999999998</v>
      </c>
      <c r="AL26" s="222">
        <v>1414.787</v>
      </c>
      <c r="AM26" s="222">
        <v>1478.895</v>
      </c>
      <c r="AN26" s="223">
        <v>2893.6820000000002</v>
      </c>
      <c r="AO26" s="222">
        <v>1383.7280000000001</v>
      </c>
      <c r="AP26" s="222">
        <v>1502.942</v>
      </c>
      <c r="AQ26" s="223">
        <v>2886.77</v>
      </c>
      <c r="AR26" s="222">
        <v>1466.413</v>
      </c>
      <c r="AS26" s="222">
        <v>1624.306</v>
      </c>
      <c r="AT26" s="223">
        <v>3090.7190000000001</v>
      </c>
      <c r="AU26" s="222">
        <v>1515.335</v>
      </c>
      <c r="AV26" s="222">
        <v>1601.2349999999999</v>
      </c>
      <c r="AW26" s="223">
        <v>3116.57</v>
      </c>
      <c r="AX26" s="222">
        <v>1466.979</v>
      </c>
      <c r="AY26" s="222">
        <v>1648.7239999999999</v>
      </c>
      <c r="AZ26" s="223">
        <v>3115.703</v>
      </c>
      <c r="BA26" s="222">
        <v>1398.0810000000001</v>
      </c>
      <c r="BB26" s="222">
        <v>1535.7639999999999</v>
      </c>
      <c r="BC26" s="223">
        <v>2933.8450000000003</v>
      </c>
      <c r="BD26" s="222">
        <v>1596.163</v>
      </c>
      <c r="BE26" s="222">
        <v>1550.3719999999998</v>
      </c>
      <c r="BF26" s="223">
        <v>3146.4349999999999</v>
      </c>
      <c r="BG26" s="222">
        <v>1582.6499999999999</v>
      </c>
      <c r="BH26" s="222">
        <v>1573.5340000000001</v>
      </c>
      <c r="BI26" s="223">
        <v>3156.2839999999997</v>
      </c>
      <c r="BJ26" s="222">
        <v>1678.4880000000001</v>
      </c>
      <c r="BK26" s="222">
        <v>1646.557</v>
      </c>
      <c r="BL26" s="223">
        <v>3325.145</v>
      </c>
      <c r="BM26" s="222">
        <v>1531.297</v>
      </c>
    </row>
    <row r="27" spans="1:65" s="180" customFormat="1" x14ac:dyDescent="0.2">
      <c r="A27" s="173"/>
      <c r="B27" s="181"/>
      <c r="C27" s="181"/>
      <c r="D27" s="179"/>
      <c r="E27" s="181"/>
      <c r="F27" s="181"/>
      <c r="G27" s="179"/>
      <c r="H27" s="181"/>
      <c r="I27" s="181"/>
      <c r="J27" s="179"/>
      <c r="K27" s="181"/>
      <c r="L27" s="181"/>
      <c r="M27" s="179"/>
      <c r="N27" s="181"/>
      <c r="O27" s="181"/>
      <c r="P27" s="179"/>
      <c r="Q27" s="181"/>
      <c r="R27" s="181"/>
      <c r="S27" s="179"/>
      <c r="T27" s="181"/>
      <c r="U27" s="181"/>
      <c r="V27" s="179"/>
      <c r="W27" s="181"/>
      <c r="X27" s="181"/>
      <c r="Y27" s="179"/>
      <c r="Z27" s="181"/>
      <c r="AA27" s="181"/>
      <c r="AB27" s="179"/>
      <c r="AC27" s="181"/>
      <c r="AD27" s="181"/>
      <c r="AE27" s="179"/>
      <c r="AF27" s="181"/>
      <c r="AG27" s="181"/>
      <c r="AH27" s="179"/>
      <c r="AI27" s="181"/>
      <c r="AJ27" s="181"/>
      <c r="AK27" s="179"/>
      <c r="AL27" s="260"/>
      <c r="AM27" s="181"/>
      <c r="AN27" s="179"/>
      <c r="AO27" s="260"/>
      <c r="AP27" s="181"/>
      <c r="AQ27" s="179"/>
      <c r="AR27" s="260"/>
      <c r="AS27" s="181"/>
      <c r="AT27" s="179"/>
      <c r="AU27" s="260"/>
      <c r="AV27" s="181"/>
      <c r="AW27" s="179"/>
      <c r="AX27" s="260"/>
      <c r="AY27" s="181"/>
      <c r="AZ27" s="179"/>
      <c r="BA27" s="260"/>
      <c r="BB27" s="181"/>
      <c r="BC27" s="179"/>
      <c r="BD27" s="260"/>
      <c r="BE27" s="181"/>
      <c r="BF27" s="179"/>
      <c r="BG27" s="260"/>
      <c r="BH27" s="181"/>
      <c r="BI27" s="179"/>
      <c r="BJ27" s="260"/>
      <c r="BK27" s="181"/>
      <c r="BL27" s="179"/>
      <c r="BM27" s="260"/>
    </row>
    <row r="28" spans="1:65" s="180" customFormat="1" ht="18" customHeight="1" x14ac:dyDescent="0.2">
      <c r="A28" s="177" t="s">
        <v>256</v>
      </c>
      <c r="B28" s="178"/>
      <c r="C28" s="178"/>
      <c r="D28" s="179"/>
      <c r="E28" s="178"/>
      <c r="F28" s="178"/>
      <c r="G28" s="179"/>
      <c r="H28" s="178"/>
      <c r="I28" s="178"/>
      <c r="J28" s="179"/>
      <c r="K28" s="178"/>
      <c r="L28" s="178"/>
      <c r="M28" s="179"/>
      <c r="N28" s="178"/>
      <c r="O28" s="178"/>
      <c r="P28" s="179"/>
      <c r="Q28" s="178"/>
      <c r="R28" s="178"/>
      <c r="S28" s="179"/>
      <c r="T28" s="178"/>
      <c r="U28" s="178"/>
      <c r="V28" s="179"/>
      <c r="W28" s="178"/>
      <c r="X28" s="178"/>
      <c r="Y28" s="179"/>
      <c r="Z28" s="178"/>
      <c r="AA28" s="178"/>
      <c r="AB28" s="179"/>
      <c r="AC28" s="178"/>
      <c r="AD28" s="178"/>
      <c r="AE28" s="179"/>
      <c r="AF28" s="178"/>
      <c r="AG28" s="178"/>
      <c r="AH28" s="179"/>
      <c r="AI28" s="178"/>
      <c r="AJ28" s="178"/>
      <c r="AK28" s="179"/>
      <c r="AL28" s="261"/>
      <c r="AM28" s="178"/>
      <c r="AN28" s="179"/>
      <c r="AO28" s="261"/>
      <c r="AP28" s="178"/>
      <c r="AQ28" s="179"/>
      <c r="AR28" s="261"/>
      <c r="AS28" s="178"/>
      <c r="AT28" s="179"/>
      <c r="AU28" s="261"/>
      <c r="AV28" s="178"/>
      <c r="AW28" s="179"/>
      <c r="AX28" s="261"/>
      <c r="AY28" s="178"/>
      <c r="AZ28" s="179"/>
      <c r="BA28" s="261"/>
      <c r="BB28" s="178"/>
      <c r="BC28" s="179"/>
      <c r="BD28" s="261"/>
      <c r="BE28" s="178"/>
      <c r="BF28" s="179"/>
      <c r="BG28" s="261"/>
      <c r="BH28" s="178"/>
      <c r="BI28" s="179"/>
      <c r="BJ28" s="261"/>
      <c r="BK28" s="178"/>
      <c r="BL28" s="179"/>
      <c r="BM28" s="261"/>
    </row>
    <row r="29" spans="1:65" s="180" customFormat="1" x14ac:dyDescent="0.2">
      <c r="A29" s="173" t="s">
        <v>12</v>
      </c>
      <c r="B29" s="181">
        <v>427.2</v>
      </c>
      <c r="C29" s="181">
        <v>397.5</v>
      </c>
      <c r="D29" s="179">
        <v>824.7</v>
      </c>
      <c r="E29" s="181">
        <v>416</v>
      </c>
      <c r="F29" s="181">
        <v>439.4</v>
      </c>
      <c r="G29" s="179">
        <v>855.4</v>
      </c>
      <c r="H29" s="181">
        <v>447.4</v>
      </c>
      <c r="I29" s="181">
        <v>464.3</v>
      </c>
      <c r="J29" s="179">
        <v>911.7</v>
      </c>
      <c r="K29" s="181">
        <v>481.8</v>
      </c>
      <c r="L29" s="181">
        <v>479.2</v>
      </c>
      <c r="M29" s="179">
        <v>961</v>
      </c>
      <c r="N29" s="181">
        <v>464.9</v>
      </c>
      <c r="O29" s="181">
        <v>491.6</v>
      </c>
      <c r="P29" s="179">
        <v>956.5</v>
      </c>
      <c r="Q29" s="181">
        <v>483.2</v>
      </c>
      <c r="R29" s="181">
        <v>499.4</v>
      </c>
      <c r="S29" s="179">
        <v>982.5</v>
      </c>
      <c r="T29" s="181">
        <v>383.4</v>
      </c>
      <c r="U29" s="181">
        <v>322.39999999999998</v>
      </c>
      <c r="V29" s="179">
        <v>705.8</v>
      </c>
      <c r="W29" s="181">
        <v>474.1</v>
      </c>
      <c r="X29" s="181">
        <v>475.5</v>
      </c>
      <c r="Y29" s="179">
        <v>949.6</v>
      </c>
      <c r="Z29" s="181">
        <v>498.8</v>
      </c>
      <c r="AA29" s="181">
        <v>498.4</v>
      </c>
      <c r="AB29" s="179">
        <v>997.2</v>
      </c>
      <c r="AC29" s="181">
        <v>493.6</v>
      </c>
      <c r="AD29" s="181">
        <v>491.5</v>
      </c>
      <c r="AE29" s="179">
        <v>985.1</v>
      </c>
      <c r="AF29" s="181">
        <v>496.2</v>
      </c>
      <c r="AG29" s="181">
        <v>512.5</v>
      </c>
      <c r="AH29" s="179">
        <v>1008.7</v>
      </c>
      <c r="AI29" s="181">
        <v>509.9</v>
      </c>
      <c r="AJ29" s="181">
        <v>503.1</v>
      </c>
      <c r="AK29" s="179">
        <v>1013</v>
      </c>
      <c r="AL29" s="260">
        <v>520.6</v>
      </c>
      <c r="AM29" s="181">
        <v>510</v>
      </c>
      <c r="AN29" s="179">
        <v>1030.5999999999999</v>
      </c>
      <c r="AO29" s="260">
        <v>678.1</v>
      </c>
      <c r="AP29" s="181">
        <v>1033.2</v>
      </c>
      <c r="AQ29" s="179">
        <v>1711.3</v>
      </c>
      <c r="AR29" s="260">
        <v>1061.7</v>
      </c>
      <c r="AS29" s="181">
        <v>1079.5999999999999</v>
      </c>
      <c r="AT29" s="179">
        <v>2141.3000000000002</v>
      </c>
      <c r="AU29" s="260">
        <v>1086.9000000000001</v>
      </c>
      <c r="AV29" s="181">
        <v>1068</v>
      </c>
      <c r="AW29" s="179">
        <v>2155</v>
      </c>
      <c r="AX29" s="260">
        <v>1082.7</v>
      </c>
      <c r="AY29" s="181">
        <v>1075.3</v>
      </c>
      <c r="AZ29" s="179">
        <v>2158</v>
      </c>
      <c r="BA29" s="260">
        <v>1066</v>
      </c>
      <c r="BB29" s="181">
        <v>1029.4000000000001</v>
      </c>
      <c r="BC29" s="179">
        <v>2095.4</v>
      </c>
      <c r="BD29" s="260">
        <v>1057</v>
      </c>
      <c r="BE29" s="181">
        <v>1068.4000000000001</v>
      </c>
      <c r="BF29" s="179">
        <v>2125.4</v>
      </c>
      <c r="BG29" s="260">
        <v>1075.2</v>
      </c>
      <c r="BH29" s="181">
        <v>1015.5</v>
      </c>
      <c r="BI29" s="179">
        <v>2090.8000000000002</v>
      </c>
      <c r="BJ29" s="260">
        <v>1143.9000000000001</v>
      </c>
      <c r="BK29" s="181">
        <v>1282.8</v>
      </c>
      <c r="BL29" s="179">
        <v>2426.6999999999998</v>
      </c>
      <c r="BM29" s="260">
        <v>1401.2</v>
      </c>
    </row>
    <row r="30" spans="1:65" s="180" customFormat="1" x14ac:dyDescent="0.2">
      <c r="A30" s="173" t="s">
        <v>249</v>
      </c>
      <c r="B30" s="181">
        <v>418.4</v>
      </c>
      <c r="C30" s="181">
        <v>386</v>
      </c>
      <c r="D30" s="179">
        <v>804.4</v>
      </c>
      <c r="E30" s="181">
        <v>404.9</v>
      </c>
      <c r="F30" s="181">
        <v>429.6</v>
      </c>
      <c r="G30" s="179">
        <v>834.5</v>
      </c>
      <c r="H30" s="181">
        <v>435.8</v>
      </c>
      <c r="I30" s="181">
        <v>453.2</v>
      </c>
      <c r="J30" s="179">
        <v>889</v>
      </c>
      <c r="K30" s="181">
        <v>471</v>
      </c>
      <c r="L30" s="181">
        <v>468.8</v>
      </c>
      <c r="M30" s="179">
        <v>939.8</v>
      </c>
      <c r="N30" s="181">
        <v>461.8</v>
      </c>
      <c r="O30" s="181">
        <v>481</v>
      </c>
      <c r="P30" s="179">
        <v>942.8</v>
      </c>
      <c r="Q30" s="181">
        <v>473.2</v>
      </c>
      <c r="R30" s="181">
        <v>487.7</v>
      </c>
      <c r="S30" s="179">
        <v>960.9</v>
      </c>
      <c r="T30" s="181">
        <v>374.9</v>
      </c>
      <c r="U30" s="181">
        <v>314.7</v>
      </c>
      <c r="V30" s="179">
        <v>689.6</v>
      </c>
      <c r="W30" s="181">
        <v>461.1</v>
      </c>
      <c r="X30" s="181">
        <v>464.5</v>
      </c>
      <c r="Y30" s="179">
        <v>925.6</v>
      </c>
      <c r="Z30" s="181">
        <v>487.3</v>
      </c>
      <c r="AA30" s="181">
        <v>487.7</v>
      </c>
      <c r="AB30" s="179">
        <v>975</v>
      </c>
      <c r="AC30" s="181">
        <v>482.1</v>
      </c>
      <c r="AD30" s="181">
        <v>480.6</v>
      </c>
      <c r="AE30" s="179">
        <v>962.7</v>
      </c>
      <c r="AF30" s="181">
        <v>484.6</v>
      </c>
      <c r="AG30" s="181">
        <v>499.4</v>
      </c>
      <c r="AH30" s="179">
        <v>984.1</v>
      </c>
      <c r="AI30" s="181">
        <v>497.3</v>
      </c>
      <c r="AJ30" s="181">
        <v>490.4</v>
      </c>
      <c r="AK30" s="179">
        <v>987.7</v>
      </c>
      <c r="AL30" s="260">
        <v>508</v>
      </c>
      <c r="AM30" s="181">
        <v>497.7</v>
      </c>
      <c r="AN30" s="179">
        <v>1005.7</v>
      </c>
      <c r="AO30" s="260">
        <v>662.5</v>
      </c>
      <c r="AP30" s="181">
        <v>1009</v>
      </c>
      <c r="AQ30" s="179">
        <v>1671.6</v>
      </c>
      <c r="AR30" s="260">
        <v>1036</v>
      </c>
      <c r="AS30" s="181">
        <v>1055.4000000000001</v>
      </c>
      <c r="AT30" s="179">
        <v>2091.4</v>
      </c>
      <c r="AU30" s="260">
        <v>1063.4000000000001</v>
      </c>
      <c r="AV30" s="181">
        <v>1045.2</v>
      </c>
      <c r="AW30" s="179">
        <v>2108.6999999999998</v>
      </c>
      <c r="AX30" s="260">
        <v>1058.7</v>
      </c>
      <c r="AY30" s="181">
        <v>1051.5999999999999</v>
      </c>
      <c r="AZ30" s="179">
        <v>2110.3000000000002</v>
      </c>
      <c r="BA30" s="260">
        <v>1040.5</v>
      </c>
      <c r="BB30" s="181">
        <v>1006.7</v>
      </c>
      <c r="BC30" s="179">
        <v>2047.1</v>
      </c>
      <c r="BD30" s="260">
        <v>1033.7</v>
      </c>
      <c r="BE30" s="181">
        <v>1042.2</v>
      </c>
      <c r="BF30" s="179">
        <v>2075.9</v>
      </c>
      <c r="BG30" s="260">
        <v>1051.0999999999999</v>
      </c>
      <c r="BH30" s="181">
        <v>991.8</v>
      </c>
      <c r="BI30" s="179">
        <v>2042.9</v>
      </c>
      <c r="BJ30" s="260">
        <v>1117.8</v>
      </c>
      <c r="BK30" s="181">
        <v>1253.5</v>
      </c>
      <c r="BL30" s="179">
        <v>2371.3000000000002</v>
      </c>
      <c r="BM30" s="260">
        <v>1365.1</v>
      </c>
    </row>
    <row r="31" spans="1:65" s="180" customFormat="1" x14ac:dyDescent="0.2">
      <c r="A31" s="213" t="s">
        <v>220</v>
      </c>
      <c r="B31" s="178"/>
      <c r="C31" s="178"/>
      <c r="D31" s="179"/>
      <c r="E31" s="178"/>
      <c r="F31" s="178"/>
      <c r="G31" s="179"/>
      <c r="H31" s="178"/>
      <c r="I31" s="178"/>
      <c r="J31" s="179"/>
      <c r="K31" s="178"/>
      <c r="L31" s="178"/>
      <c r="M31" s="179"/>
      <c r="N31" s="178"/>
      <c r="O31" s="178"/>
      <c r="P31" s="179"/>
      <c r="Q31" s="178"/>
      <c r="R31" s="178"/>
      <c r="S31" s="179"/>
      <c r="T31" s="178"/>
      <c r="U31" s="178"/>
      <c r="V31" s="179"/>
      <c r="W31" s="178"/>
      <c r="X31" s="178"/>
      <c r="Y31" s="179"/>
      <c r="Z31" s="178"/>
      <c r="AA31" s="178"/>
      <c r="AB31" s="179"/>
      <c r="AC31" s="178"/>
      <c r="AD31" s="178"/>
      <c r="AE31" s="179"/>
      <c r="AF31" s="178"/>
      <c r="AG31" s="178"/>
      <c r="AH31" s="179"/>
      <c r="AI31" s="178"/>
      <c r="AJ31" s="178"/>
      <c r="AK31" s="179"/>
      <c r="AL31" s="261"/>
      <c r="AM31" s="178"/>
      <c r="AN31" s="179"/>
      <c r="AO31" s="261"/>
      <c r="AP31" s="178"/>
      <c r="AQ31" s="179"/>
      <c r="AR31" s="261"/>
      <c r="AS31" s="178"/>
      <c r="AT31" s="179"/>
      <c r="AU31" s="261"/>
      <c r="AV31" s="178"/>
      <c r="AW31" s="179"/>
      <c r="AX31" s="261"/>
      <c r="AY31" s="178"/>
      <c r="AZ31" s="179"/>
      <c r="BA31" s="261"/>
      <c r="BB31" s="178"/>
      <c r="BC31" s="179"/>
      <c r="BD31" s="261"/>
      <c r="BE31" s="178"/>
      <c r="BF31" s="179"/>
      <c r="BG31" s="261"/>
      <c r="BH31" s="178"/>
      <c r="BI31" s="179"/>
      <c r="BJ31" s="261"/>
      <c r="BK31" s="178"/>
      <c r="BL31" s="179"/>
      <c r="BM31" s="261"/>
    </row>
    <row r="32" spans="1:65" s="180" customFormat="1" x14ac:dyDescent="0.2">
      <c r="A32" s="220" t="s">
        <v>14</v>
      </c>
      <c r="B32" s="178">
        <v>406</v>
      </c>
      <c r="C32" s="178">
        <v>399.3</v>
      </c>
      <c r="D32" s="179">
        <v>805.3</v>
      </c>
      <c r="E32" s="178">
        <v>401.2</v>
      </c>
      <c r="F32" s="178">
        <v>425.9</v>
      </c>
      <c r="G32" s="179">
        <v>827.1</v>
      </c>
      <c r="H32" s="178">
        <v>430.5</v>
      </c>
      <c r="I32" s="178">
        <v>452.6</v>
      </c>
      <c r="J32" s="179">
        <v>883.1</v>
      </c>
      <c r="K32" s="178">
        <v>461.3</v>
      </c>
      <c r="L32" s="178">
        <v>464.9</v>
      </c>
      <c r="M32" s="179">
        <v>926.2</v>
      </c>
      <c r="N32" s="178">
        <v>451.3</v>
      </c>
      <c r="O32" s="178">
        <v>490.3</v>
      </c>
      <c r="P32" s="179">
        <v>941.6</v>
      </c>
      <c r="Q32" s="178">
        <v>470.1</v>
      </c>
      <c r="R32" s="178">
        <v>490.4</v>
      </c>
      <c r="S32" s="179">
        <v>960.4</v>
      </c>
      <c r="T32" s="178">
        <v>378.7</v>
      </c>
      <c r="U32" s="178">
        <v>314.2</v>
      </c>
      <c r="V32" s="179">
        <v>692.9</v>
      </c>
      <c r="W32" s="178">
        <v>455</v>
      </c>
      <c r="X32" s="178">
        <v>469.3</v>
      </c>
      <c r="Y32" s="179">
        <v>924.3</v>
      </c>
      <c r="Z32" s="178">
        <v>483.6</v>
      </c>
      <c r="AA32" s="178">
        <v>490.7</v>
      </c>
      <c r="AB32" s="179">
        <v>974.3</v>
      </c>
      <c r="AC32" s="178">
        <v>479.1</v>
      </c>
      <c r="AD32" s="178">
        <v>483.7</v>
      </c>
      <c r="AE32" s="179">
        <v>962.8</v>
      </c>
      <c r="AF32" s="178">
        <v>476.1</v>
      </c>
      <c r="AG32" s="178">
        <v>507.1</v>
      </c>
      <c r="AH32" s="179">
        <v>983.2</v>
      </c>
      <c r="AI32" s="178">
        <v>489.9</v>
      </c>
      <c r="AJ32" s="178">
        <v>497.7</v>
      </c>
      <c r="AK32" s="179">
        <v>987.6</v>
      </c>
      <c r="AL32" s="261">
        <v>501</v>
      </c>
      <c r="AM32" s="178">
        <v>508</v>
      </c>
      <c r="AN32" s="179">
        <v>1009</v>
      </c>
      <c r="AO32" s="261">
        <v>655.5</v>
      </c>
      <c r="AP32" s="178">
        <v>1022.6</v>
      </c>
      <c r="AQ32" s="179">
        <v>1678.1</v>
      </c>
      <c r="AR32" s="261">
        <v>1016.5</v>
      </c>
      <c r="AS32" s="178">
        <v>1076.5</v>
      </c>
      <c r="AT32" s="179">
        <v>2093</v>
      </c>
      <c r="AU32" s="261">
        <v>1037.5</v>
      </c>
      <c r="AV32" s="178">
        <v>1067.2</v>
      </c>
      <c r="AW32" s="179">
        <v>2104.6999999999998</v>
      </c>
      <c r="AX32" s="261">
        <v>1036.4000000000001</v>
      </c>
      <c r="AY32" s="178">
        <v>1073.9000000000001</v>
      </c>
      <c r="AZ32" s="179">
        <v>2110.4</v>
      </c>
      <c r="BA32" s="261">
        <v>1028.8</v>
      </c>
      <c r="BB32" s="178">
        <v>1014.9</v>
      </c>
      <c r="BC32" s="179">
        <v>2043.8</v>
      </c>
      <c r="BD32" s="261">
        <v>1024.7</v>
      </c>
      <c r="BE32" s="178">
        <v>1058.4000000000001</v>
      </c>
      <c r="BF32" s="179">
        <v>2083.1</v>
      </c>
      <c r="BG32" s="261">
        <v>1016</v>
      </c>
      <c r="BH32" s="178">
        <v>1027</v>
      </c>
      <c r="BI32" s="179">
        <v>2043</v>
      </c>
      <c r="BJ32" s="261">
        <v>1089.4000000000001</v>
      </c>
      <c r="BK32" s="178">
        <v>1264.5999999999999</v>
      </c>
      <c r="BL32" s="179">
        <v>2353.9</v>
      </c>
      <c r="BM32" s="261">
        <v>1330.2</v>
      </c>
    </row>
    <row r="33" spans="1:65" s="180" customFormat="1" x14ac:dyDescent="0.2">
      <c r="A33" s="220" t="s">
        <v>15</v>
      </c>
      <c r="B33" s="178">
        <v>0</v>
      </c>
      <c r="C33" s="178">
        <v>0</v>
      </c>
      <c r="D33" s="179">
        <v>0</v>
      </c>
      <c r="E33" s="178">
        <v>0</v>
      </c>
      <c r="F33" s="178">
        <v>5</v>
      </c>
      <c r="G33" s="179">
        <v>5</v>
      </c>
      <c r="H33" s="178">
        <v>0</v>
      </c>
      <c r="I33" s="178">
        <v>6</v>
      </c>
      <c r="J33" s="179">
        <v>6</v>
      </c>
      <c r="K33" s="178">
        <v>4.8</v>
      </c>
      <c r="L33" s="178">
        <v>10.6</v>
      </c>
      <c r="M33" s="179">
        <v>15.4</v>
      </c>
      <c r="N33" s="178">
        <v>0</v>
      </c>
      <c r="O33" s="178">
        <v>0</v>
      </c>
      <c r="P33" s="179">
        <v>0</v>
      </c>
      <c r="Q33" s="178">
        <v>0</v>
      </c>
      <c r="R33" s="178">
        <v>0</v>
      </c>
      <c r="S33" s="179">
        <v>0</v>
      </c>
      <c r="T33" s="178">
        <v>0</v>
      </c>
      <c r="U33" s="178">
        <v>0</v>
      </c>
      <c r="V33" s="179">
        <v>0</v>
      </c>
      <c r="W33" s="178">
        <v>0</v>
      </c>
      <c r="X33" s="178">
        <v>0</v>
      </c>
      <c r="Y33" s="179">
        <v>0</v>
      </c>
      <c r="Z33" s="178">
        <v>0</v>
      </c>
      <c r="AA33" s="178">
        <v>0</v>
      </c>
      <c r="AB33" s="179">
        <v>0</v>
      </c>
      <c r="AC33" s="178">
        <v>0</v>
      </c>
      <c r="AD33" s="178">
        <v>0</v>
      </c>
      <c r="AE33" s="179">
        <v>0</v>
      </c>
      <c r="AF33" s="178">
        <v>0</v>
      </c>
      <c r="AG33" s="178">
        <v>0</v>
      </c>
      <c r="AH33" s="179">
        <v>0</v>
      </c>
      <c r="AI33" s="178">
        <v>0</v>
      </c>
      <c r="AJ33" s="178">
        <v>0</v>
      </c>
      <c r="AK33" s="179">
        <v>0</v>
      </c>
      <c r="AL33" s="261">
        <v>0</v>
      </c>
      <c r="AM33" s="178">
        <v>0</v>
      </c>
      <c r="AN33" s="179">
        <v>0</v>
      </c>
      <c r="AO33" s="261">
        <v>0</v>
      </c>
      <c r="AP33" s="178">
        <v>0</v>
      </c>
      <c r="AQ33" s="179">
        <v>0</v>
      </c>
      <c r="AR33" s="261">
        <v>0</v>
      </c>
      <c r="AS33" s="178">
        <v>0</v>
      </c>
      <c r="AT33" s="179">
        <v>0</v>
      </c>
      <c r="AU33" s="261">
        <v>0</v>
      </c>
      <c r="AV33" s="178">
        <v>0</v>
      </c>
      <c r="AW33" s="179">
        <v>0</v>
      </c>
      <c r="AX33" s="261">
        <v>0</v>
      </c>
      <c r="AY33" s="178">
        <v>0</v>
      </c>
      <c r="AZ33" s="179">
        <v>0</v>
      </c>
      <c r="BA33" s="261">
        <v>0</v>
      </c>
      <c r="BB33" s="178">
        <v>0</v>
      </c>
      <c r="BC33" s="179">
        <v>0</v>
      </c>
      <c r="BD33" s="261">
        <v>0</v>
      </c>
      <c r="BE33" s="178">
        <v>0</v>
      </c>
      <c r="BF33" s="179">
        <v>0</v>
      </c>
      <c r="BG33" s="261">
        <v>0</v>
      </c>
      <c r="BH33" s="178">
        <v>0</v>
      </c>
      <c r="BI33" s="179">
        <v>0</v>
      </c>
      <c r="BJ33" s="261">
        <v>0</v>
      </c>
      <c r="BK33" s="178">
        <v>0</v>
      </c>
      <c r="BL33" s="179">
        <v>0</v>
      </c>
      <c r="BM33" s="261">
        <v>0</v>
      </c>
    </row>
    <row r="34" spans="1:65" s="180" customFormat="1" x14ac:dyDescent="0.2">
      <c r="A34" s="173" t="s">
        <v>222</v>
      </c>
      <c r="B34" s="188">
        <v>406</v>
      </c>
      <c r="C34" s="188">
        <v>399.3</v>
      </c>
      <c r="D34" s="187">
        <v>805.3</v>
      </c>
      <c r="E34" s="188">
        <v>401.2</v>
      </c>
      <c r="F34" s="188">
        <v>430.9</v>
      </c>
      <c r="G34" s="187">
        <v>832.1</v>
      </c>
      <c r="H34" s="188">
        <v>430.5</v>
      </c>
      <c r="I34" s="188">
        <v>458.6</v>
      </c>
      <c r="J34" s="187">
        <v>889.1</v>
      </c>
      <c r="K34" s="188">
        <v>466.2</v>
      </c>
      <c r="L34" s="188">
        <v>475.5</v>
      </c>
      <c r="M34" s="187">
        <v>941.6</v>
      </c>
      <c r="N34" s="188">
        <v>451.3</v>
      </c>
      <c r="O34" s="188">
        <v>490.3</v>
      </c>
      <c r="P34" s="187">
        <v>941.6</v>
      </c>
      <c r="Q34" s="188">
        <v>470.1</v>
      </c>
      <c r="R34" s="188">
        <v>490.4</v>
      </c>
      <c r="S34" s="187">
        <v>960.4</v>
      </c>
      <c r="T34" s="188">
        <v>378.7</v>
      </c>
      <c r="U34" s="188">
        <v>314.2</v>
      </c>
      <c r="V34" s="187">
        <v>692.9</v>
      </c>
      <c r="W34" s="188">
        <v>455</v>
      </c>
      <c r="X34" s="188">
        <v>469.3</v>
      </c>
      <c r="Y34" s="187">
        <v>924.3</v>
      </c>
      <c r="Z34" s="188">
        <v>483.6</v>
      </c>
      <c r="AA34" s="188">
        <v>490.7</v>
      </c>
      <c r="AB34" s="187">
        <v>974.3</v>
      </c>
      <c r="AC34" s="188">
        <v>479.1</v>
      </c>
      <c r="AD34" s="188">
        <v>483.7</v>
      </c>
      <c r="AE34" s="187">
        <v>962.8</v>
      </c>
      <c r="AF34" s="188">
        <v>476.1</v>
      </c>
      <c r="AG34" s="188">
        <v>507.1</v>
      </c>
      <c r="AH34" s="187">
        <v>983.2</v>
      </c>
      <c r="AI34" s="188">
        <v>489.9</v>
      </c>
      <c r="AJ34" s="188">
        <v>497.7</v>
      </c>
      <c r="AK34" s="187">
        <v>987.6</v>
      </c>
      <c r="AL34" s="222">
        <v>501</v>
      </c>
      <c r="AM34" s="188">
        <v>508</v>
      </c>
      <c r="AN34" s="187">
        <v>1009</v>
      </c>
      <c r="AO34" s="222">
        <v>655.5</v>
      </c>
      <c r="AP34" s="188">
        <v>1022.6</v>
      </c>
      <c r="AQ34" s="187">
        <v>1678.1</v>
      </c>
      <c r="AR34" s="222">
        <v>1016.5</v>
      </c>
      <c r="AS34" s="188">
        <v>1076.5</v>
      </c>
      <c r="AT34" s="187">
        <v>2093</v>
      </c>
      <c r="AU34" s="222">
        <v>1037.5</v>
      </c>
      <c r="AV34" s="188">
        <v>1067.2</v>
      </c>
      <c r="AW34" s="187">
        <v>2104.6999999999998</v>
      </c>
      <c r="AX34" s="222">
        <v>1036.4000000000001</v>
      </c>
      <c r="AY34" s="188">
        <v>1073.9000000000001</v>
      </c>
      <c r="AZ34" s="187">
        <v>2110.4</v>
      </c>
      <c r="BA34" s="222">
        <v>1028.8</v>
      </c>
      <c r="BB34" s="188">
        <v>1014.9</v>
      </c>
      <c r="BC34" s="187">
        <v>2043.8</v>
      </c>
      <c r="BD34" s="222">
        <v>1024.7</v>
      </c>
      <c r="BE34" s="188">
        <v>1058.4000000000001</v>
      </c>
      <c r="BF34" s="187">
        <v>2083.1</v>
      </c>
      <c r="BG34" s="222">
        <v>1016</v>
      </c>
      <c r="BH34" s="188">
        <v>1027</v>
      </c>
      <c r="BI34" s="187">
        <v>2043</v>
      </c>
      <c r="BJ34" s="222">
        <v>1089.4000000000001</v>
      </c>
      <c r="BK34" s="188">
        <v>1264.5999999999999</v>
      </c>
      <c r="BL34" s="187">
        <v>2353.9</v>
      </c>
      <c r="BM34" s="222">
        <v>1330.2</v>
      </c>
    </row>
    <row r="35" spans="1:65" s="180" customFormat="1" x14ac:dyDescent="0.2">
      <c r="A35" s="173"/>
      <c r="B35" s="181"/>
      <c r="C35" s="181"/>
      <c r="D35" s="179"/>
      <c r="E35" s="181"/>
      <c r="F35" s="181"/>
      <c r="G35" s="179"/>
      <c r="H35" s="181"/>
      <c r="I35" s="181"/>
      <c r="J35" s="179"/>
      <c r="K35" s="181"/>
      <c r="L35" s="181"/>
      <c r="M35" s="179"/>
      <c r="N35" s="181"/>
      <c r="O35" s="181"/>
      <c r="P35" s="179"/>
      <c r="Q35" s="181"/>
      <c r="R35" s="181"/>
      <c r="S35" s="179"/>
      <c r="T35" s="181"/>
      <c r="U35" s="181"/>
      <c r="V35" s="179"/>
      <c r="W35" s="181"/>
      <c r="X35" s="181"/>
      <c r="Y35" s="179"/>
      <c r="Z35" s="181"/>
      <c r="AA35" s="181"/>
      <c r="AB35" s="179"/>
      <c r="AC35" s="181"/>
      <c r="AD35" s="181"/>
      <c r="AE35" s="179"/>
      <c r="AF35" s="181"/>
      <c r="AG35" s="181"/>
      <c r="AH35" s="179"/>
      <c r="AI35" s="181"/>
      <c r="AJ35" s="181"/>
      <c r="AK35" s="179"/>
      <c r="AL35" s="260"/>
      <c r="AM35" s="181"/>
      <c r="AN35" s="179"/>
      <c r="AO35" s="260"/>
      <c r="AP35" s="181"/>
      <c r="AQ35" s="179"/>
      <c r="AR35" s="260"/>
      <c r="AS35" s="181"/>
      <c r="AT35" s="179"/>
      <c r="AU35" s="260"/>
      <c r="AV35" s="181"/>
      <c r="AW35" s="179"/>
      <c r="AX35" s="260"/>
      <c r="AY35" s="181"/>
      <c r="AZ35" s="179"/>
      <c r="BA35" s="260"/>
      <c r="BB35" s="181"/>
      <c r="BC35" s="179"/>
      <c r="BD35" s="260"/>
      <c r="BE35" s="181"/>
      <c r="BF35" s="179"/>
      <c r="BG35" s="260"/>
      <c r="BH35" s="181"/>
      <c r="BI35" s="179"/>
      <c r="BJ35" s="260"/>
      <c r="BK35" s="181"/>
      <c r="BL35" s="179"/>
      <c r="BM35" s="260"/>
    </row>
    <row r="36" spans="1:65" s="180" customFormat="1" ht="17.25" customHeight="1" x14ac:dyDescent="0.2">
      <c r="A36" s="177" t="s">
        <v>274</v>
      </c>
      <c r="B36" s="178"/>
      <c r="C36" s="178"/>
      <c r="D36" s="179"/>
      <c r="E36" s="178"/>
      <c r="F36" s="178"/>
      <c r="G36" s="179"/>
      <c r="H36" s="178"/>
      <c r="I36" s="178"/>
      <c r="J36" s="179"/>
      <c r="K36" s="178"/>
      <c r="L36" s="178"/>
      <c r="M36" s="179"/>
      <c r="N36" s="178"/>
      <c r="O36" s="178"/>
      <c r="P36" s="179"/>
      <c r="Q36" s="178"/>
      <c r="R36" s="178"/>
      <c r="S36" s="179"/>
      <c r="T36" s="178"/>
      <c r="U36" s="178"/>
      <c r="V36" s="179"/>
      <c r="W36" s="178"/>
      <c r="X36" s="178"/>
      <c r="Y36" s="179"/>
      <c r="Z36" s="178"/>
      <c r="AA36" s="178"/>
      <c r="AB36" s="179"/>
      <c r="AC36" s="178"/>
      <c r="AD36" s="178"/>
      <c r="AE36" s="179"/>
      <c r="AF36" s="178"/>
      <c r="AG36" s="178"/>
      <c r="AH36" s="179"/>
      <c r="AI36" s="178"/>
      <c r="AJ36" s="178"/>
      <c r="AK36" s="179"/>
      <c r="AL36" s="261"/>
      <c r="AM36" s="178"/>
      <c r="AN36" s="179"/>
      <c r="AO36" s="261"/>
      <c r="AP36" s="178"/>
      <c r="AQ36" s="179"/>
      <c r="AR36" s="261"/>
      <c r="AS36" s="178"/>
      <c r="AT36" s="179"/>
      <c r="AU36" s="261"/>
      <c r="AV36" s="178"/>
      <c r="AW36" s="179"/>
      <c r="AX36" s="261"/>
      <c r="AY36" s="178"/>
      <c r="AZ36" s="179"/>
      <c r="BA36" s="261"/>
      <c r="BB36" s="178"/>
      <c r="BC36" s="179"/>
      <c r="BD36" s="261"/>
      <c r="BE36" s="178"/>
      <c r="BF36" s="179"/>
      <c r="BG36" s="261"/>
      <c r="BH36" s="178"/>
      <c r="BI36" s="179"/>
      <c r="BJ36" s="261"/>
      <c r="BK36" s="178"/>
      <c r="BL36" s="179"/>
      <c r="BM36" s="261"/>
    </row>
    <row r="37" spans="1:65" s="180" customFormat="1" x14ac:dyDescent="0.2">
      <c r="A37" s="213" t="s">
        <v>220</v>
      </c>
      <c r="B37" s="178"/>
      <c r="C37" s="178"/>
      <c r="D37" s="179"/>
      <c r="E37" s="178"/>
      <c r="F37" s="178"/>
      <c r="G37" s="179"/>
      <c r="H37" s="178"/>
      <c r="I37" s="178"/>
      <c r="J37" s="179"/>
      <c r="K37" s="178"/>
      <c r="L37" s="178"/>
      <c r="M37" s="179"/>
      <c r="N37" s="178"/>
      <c r="O37" s="178"/>
      <c r="P37" s="179"/>
      <c r="Q37" s="178"/>
      <c r="R37" s="178"/>
      <c r="S37" s="179"/>
      <c r="T37" s="178"/>
      <c r="U37" s="178"/>
      <c r="V37" s="179"/>
      <c r="W37" s="178"/>
      <c r="X37" s="178"/>
      <c r="Y37" s="179"/>
      <c r="Z37" s="178"/>
      <c r="AA37" s="178"/>
      <c r="AB37" s="179"/>
      <c r="AC37" s="178"/>
      <c r="AD37" s="178"/>
      <c r="AE37" s="179"/>
      <c r="AF37" s="178"/>
      <c r="AG37" s="178"/>
      <c r="AH37" s="179"/>
      <c r="AI37" s="178"/>
      <c r="AJ37" s="178"/>
      <c r="AK37" s="179"/>
      <c r="AL37" s="261"/>
      <c r="AM37" s="178"/>
      <c r="AN37" s="179"/>
      <c r="AO37" s="261"/>
      <c r="AP37" s="178"/>
      <c r="AQ37" s="179"/>
      <c r="AR37" s="261"/>
      <c r="AS37" s="178"/>
      <c r="AT37" s="179"/>
      <c r="AU37" s="261"/>
      <c r="AV37" s="178"/>
      <c r="AW37" s="179"/>
      <c r="AX37" s="261"/>
      <c r="AY37" s="178"/>
      <c r="AZ37" s="179"/>
      <c r="BA37" s="261"/>
      <c r="BB37" s="178"/>
      <c r="BC37" s="179"/>
      <c r="BD37" s="261"/>
      <c r="BE37" s="178"/>
      <c r="BF37" s="179"/>
      <c r="BG37" s="261"/>
      <c r="BH37" s="178"/>
      <c r="BI37" s="179"/>
      <c r="BJ37" s="261"/>
      <c r="BK37" s="178"/>
      <c r="BL37" s="179"/>
      <c r="BM37" s="261"/>
    </row>
    <row r="38" spans="1:65" s="180" customFormat="1" x14ac:dyDescent="0.2">
      <c r="A38" s="182" t="s">
        <v>14</v>
      </c>
      <c r="B38" s="178">
        <v>0</v>
      </c>
      <c r="C38" s="178">
        <v>0</v>
      </c>
      <c r="D38" s="179">
        <v>0</v>
      </c>
      <c r="E38" s="178">
        <v>0</v>
      </c>
      <c r="F38" s="178">
        <v>27.8</v>
      </c>
      <c r="G38" s="179">
        <v>27.8</v>
      </c>
      <c r="H38" s="178">
        <v>100.8</v>
      </c>
      <c r="I38" s="178">
        <v>76.400000000000006</v>
      </c>
      <c r="J38" s="179">
        <v>177.3</v>
      </c>
      <c r="K38" s="178">
        <v>91.2</v>
      </c>
      <c r="L38" s="178">
        <v>91.8</v>
      </c>
      <c r="M38" s="179">
        <v>183</v>
      </c>
      <c r="N38" s="178">
        <v>98.6</v>
      </c>
      <c r="O38" s="178">
        <v>83</v>
      </c>
      <c r="P38" s="179">
        <v>181.6</v>
      </c>
      <c r="Q38" s="178">
        <v>98.9</v>
      </c>
      <c r="R38" s="178">
        <v>378.87696990000001</v>
      </c>
      <c r="S38" s="179">
        <v>477.77696989999998</v>
      </c>
      <c r="T38" s="178">
        <v>322.42990509999998</v>
      </c>
      <c r="U38" s="178">
        <v>206.16910279999999</v>
      </c>
      <c r="V38" s="179">
        <v>528.69900789999997</v>
      </c>
      <c r="W38" s="178">
        <v>270.61119419999994</v>
      </c>
      <c r="X38" s="178">
        <v>252.30262809999999</v>
      </c>
      <c r="Y38" s="179">
        <v>523.01382230000002</v>
      </c>
      <c r="Z38" s="178">
        <v>282.48500420000005</v>
      </c>
      <c r="AA38" s="178">
        <v>277.49993470000004</v>
      </c>
      <c r="AB38" s="179">
        <v>559.98493889999997</v>
      </c>
      <c r="AC38" s="178">
        <v>304.40158699999995</v>
      </c>
      <c r="AD38" s="178">
        <v>286.71141309999996</v>
      </c>
      <c r="AE38" s="179">
        <v>591.0130001</v>
      </c>
      <c r="AF38" s="178">
        <v>294.83451550000001</v>
      </c>
      <c r="AG38" s="178">
        <v>281.86907890000003</v>
      </c>
      <c r="AH38" s="179">
        <v>576.60359440000002</v>
      </c>
      <c r="AI38" s="178">
        <v>311.88327843064673</v>
      </c>
      <c r="AJ38" s="178">
        <v>252.9924744111708</v>
      </c>
      <c r="AK38" s="179">
        <v>564.77575284181751</v>
      </c>
      <c r="AL38" s="261">
        <v>297.33253054597441</v>
      </c>
      <c r="AM38" s="178">
        <v>260.68137003691942</v>
      </c>
      <c r="AN38" s="179">
        <v>558.01390058289383</v>
      </c>
      <c r="AO38" s="261">
        <v>289.05822185769892</v>
      </c>
      <c r="AP38" s="178">
        <v>277.33790271144244</v>
      </c>
      <c r="AQ38" s="179">
        <v>566.39612456914142</v>
      </c>
      <c r="AR38" s="261">
        <v>299.22971553304029</v>
      </c>
      <c r="AS38" s="178">
        <v>286.47404652579081</v>
      </c>
      <c r="AT38" s="179">
        <v>585.60376205883119</v>
      </c>
      <c r="AU38" s="261">
        <v>291.38908389194398</v>
      </c>
      <c r="AV38" s="178">
        <v>294.18485583431521</v>
      </c>
      <c r="AW38" s="179">
        <v>585.57393972625925</v>
      </c>
      <c r="AX38" s="261">
        <v>276.08257381120251</v>
      </c>
      <c r="AY38" s="178">
        <v>265.5858693788482</v>
      </c>
      <c r="AZ38" s="179">
        <v>541.66844319005065</v>
      </c>
      <c r="BA38" s="261">
        <v>285.8854242773188</v>
      </c>
      <c r="BB38" s="178">
        <v>257.10471351122561</v>
      </c>
      <c r="BC38" s="179">
        <v>542.99013778854442</v>
      </c>
      <c r="BD38" s="261">
        <v>267.63498031591985</v>
      </c>
      <c r="BE38" s="178">
        <v>298.62072968582538</v>
      </c>
      <c r="BF38" s="179">
        <v>566.35571000174536</v>
      </c>
      <c r="BG38" s="261">
        <v>292.08796934424981</v>
      </c>
      <c r="BH38" s="178">
        <v>266.0934197976166</v>
      </c>
      <c r="BI38" s="179">
        <v>558.08138914186645</v>
      </c>
      <c r="BJ38" s="261">
        <v>481.34666960590272</v>
      </c>
      <c r="BK38" s="178">
        <v>505</v>
      </c>
      <c r="BL38" s="179">
        <v>986.3</v>
      </c>
      <c r="BM38" s="261">
        <v>522.70000000000005</v>
      </c>
    </row>
    <row r="39" spans="1:65" s="180" customFormat="1" x14ac:dyDescent="0.2">
      <c r="A39" s="182" t="s">
        <v>15</v>
      </c>
      <c r="B39" s="178">
        <v>0</v>
      </c>
      <c r="C39" s="178">
        <v>0</v>
      </c>
      <c r="D39" s="179">
        <v>0</v>
      </c>
      <c r="E39" s="178">
        <v>0</v>
      </c>
      <c r="F39" s="178">
        <v>1.4</v>
      </c>
      <c r="G39" s="179">
        <v>1.4</v>
      </c>
      <c r="H39" s="178">
        <v>3.4</v>
      </c>
      <c r="I39" s="178">
        <v>6.1</v>
      </c>
      <c r="J39" s="179">
        <v>9.5</v>
      </c>
      <c r="K39" s="178">
        <v>5.7</v>
      </c>
      <c r="L39" s="178">
        <v>5</v>
      </c>
      <c r="M39" s="179">
        <v>10.8</v>
      </c>
      <c r="N39" s="178">
        <v>6.6</v>
      </c>
      <c r="O39" s="178">
        <v>7.9</v>
      </c>
      <c r="P39" s="179">
        <v>14.5</v>
      </c>
      <c r="Q39" s="178">
        <v>9.8000000000000007</v>
      </c>
      <c r="R39" s="178">
        <v>10.199999999999999</v>
      </c>
      <c r="S39" s="179">
        <v>20</v>
      </c>
      <c r="T39" s="178">
        <v>11.5</v>
      </c>
      <c r="U39" s="178">
        <v>5.6</v>
      </c>
      <c r="V39" s="179">
        <v>17.100000000000001</v>
      </c>
      <c r="W39" s="178">
        <v>6.7</v>
      </c>
      <c r="X39" s="178">
        <v>5.6</v>
      </c>
      <c r="Y39" s="179">
        <v>12.3</v>
      </c>
      <c r="Z39" s="178">
        <v>7.3</v>
      </c>
      <c r="AA39" s="178">
        <v>5.0999999999999996</v>
      </c>
      <c r="AB39" s="179">
        <v>12.4</v>
      </c>
      <c r="AC39" s="178">
        <v>0.7</v>
      </c>
      <c r="AD39" s="178">
        <v>0.1</v>
      </c>
      <c r="AE39" s="179">
        <v>0.8</v>
      </c>
      <c r="AF39" s="178">
        <v>11.9</v>
      </c>
      <c r="AG39" s="178">
        <v>14.600000000000001</v>
      </c>
      <c r="AH39" s="179">
        <v>26.5</v>
      </c>
      <c r="AI39" s="178">
        <v>10</v>
      </c>
      <c r="AJ39" s="178">
        <v>12.3</v>
      </c>
      <c r="AK39" s="179">
        <v>22.200000000000003</v>
      </c>
      <c r="AL39" s="261">
        <v>9.4</v>
      </c>
      <c r="AM39" s="178">
        <v>5.8</v>
      </c>
      <c r="AN39" s="179">
        <v>15.2</v>
      </c>
      <c r="AO39" s="261">
        <v>5.3</v>
      </c>
      <c r="AP39" s="178">
        <v>4.8</v>
      </c>
      <c r="AQ39" s="179">
        <v>10.1</v>
      </c>
      <c r="AR39" s="261">
        <v>4.5</v>
      </c>
      <c r="AS39" s="178">
        <v>2.6999999999999997</v>
      </c>
      <c r="AT39" s="179">
        <v>7.1</v>
      </c>
      <c r="AU39" s="261">
        <v>3.6</v>
      </c>
      <c r="AV39" s="178">
        <v>6</v>
      </c>
      <c r="AW39" s="179">
        <v>9.7999999999999989</v>
      </c>
      <c r="AX39" s="261">
        <v>0.6</v>
      </c>
      <c r="AY39" s="178">
        <v>0.1</v>
      </c>
      <c r="AZ39" s="179">
        <v>0.7</v>
      </c>
      <c r="BA39" s="261">
        <v>0</v>
      </c>
      <c r="BB39" s="178">
        <v>0</v>
      </c>
      <c r="BC39" s="179">
        <v>0</v>
      </c>
      <c r="BD39" s="261">
        <v>0</v>
      </c>
      <c r="BE39" s="178">
        <v>40.1</v>
      </c>
      <c r="BF39" s="179">
        <v>40.1</v>
      </c>
      <c r="BG39" s="261">
        <v>19.600000000000001</v>
      </c>
      <c r="BH39" s="178">
        <v>17</v>
      </c>
      <c r="BI39" s="179">
        <v>36.6</v>
      </c>
      <c r="BJ39" s="261">
        <v>9.6999999999999993</v>
      </c>
      <c r="BK39" s="178">
        <v>8.1</v>
      </c>
      <c r="BL39" s="179">
        <v>17.8</v>
      </c>
      <c r="BM39" s="261">
        <v>8.1999999999999993</v>
      </c>
    </row>
    <row r="40" spans="1:65" s="180" customFormat="1" x14ac:dyDescent="0.2">
      <c r="A40" s="173" t="s">
        <v>222</v>
      </c>
      <c r="B40" s="188">
        <v>0</v>
      </c>
      <c r="C40" s="188">
        <v>0</v>
      </c>
      <c r="D40" s="187">
        <v>0</v>
      </c>
      <c r="E40" s="188">
        <v>0</v>
      </c>
      <c r="F40" s="188">
        <v>29.2</v>
      </c>
      <c r="G40" s="187">
        <v>29.2</v>
      </c>
      <c r="H40" s="188">
        <v>104.2</v>
      </c>
      <c r="I40" s="188">
        <v>82.6</v>
      </c>
      <c r="J40" s="187">
        <v>186.8</v>
      </c>
      <c r="K40" s="188">
        <v>97</v>
      </c>
      <c r="L40" s="188">
        <v>96.8</v>
      </c>
      <c r="M40" s="187">
        <v>193.7</v>
      </c>
      <c r="N40" s="188">
        <v>105.2</v>
      </c>
      <c r="O40" s="188">
        <v>90.9</v>
      </c>
      <c r="P40" s="187">
        <v>196.1</v>
      </c>
      <c r="Q40" s="188">
        <v>108.7</v>
      </c>
      <c r="R40" s="188">
        <v>389.07696989999994</v>
      </c>
      <c r="S40" s="187">
        <v>497.77696989999998</v>
      </c>
      <c r="T40" s="188">
        <v>333.92990509999998</v>
      </c>
      <c r="U40" s="188">
        <v>211.76910279999998</v>
      </c>
      <c r="V40" s="187">
        <v>545.69900789999997</v>
      </c>
      <c r="W40" s="188">
        <v>277.41119420000001</v>
      </c>
      <c r="X40" s="188">
        <v>257.90262810000002</v>
      </c>
      <c r="Y40" s="187">
        <v>535.31382230000008</v>
      </c>
      <c r="Z40" s="188">
        <v>289.68500419999998</v>
      </c>
      <c r="AA40" s="188">
        <v>282.59993470000001</v>
      </c>
      <c r="AB40" s="187">
        <v>572.38493890000007</v>
      </c>
      <c r="AC40" s="188">
        <v>305.00158699999997</v>
      </c>
      <c r="AD40" s="188">
        <v>286.81141309999998</v>
      </c>
      <c r="AE40" s="187">
        <v>591.81300009999995</v>
      </c>
      <c r="AF40" s="188">
        <v>306.73451549999999</v>
      </c>
      <c r="AG40" s="188">
        <v>296.36907890000003</v>
      </c>
      <c r="AH40" s="187">
        <v>603.10359440000002</v>
      </c>
      <c r="AI40" s="188">
        <v>321.88327843064673</v>
      </c>
      <c r="AJ40" s="188">
        <v>265.09247441117077</v>
      </c>
      <c r="AK40" s="187">
        <v>587.07575284181746</v>
      </c>
      <c r="AL40" s="222">
        <v>306.63253054597442</v>
      </c>
      <c r="AM40" s="188">
        <v>266.38137003691941</v>
      </c>
      <c r="AN40" s="187">
        <v>573.11390058289385</v>
      </c>
      <c r="AO40" s="222">
        <v>294.35822185769894</v>
      </c>
      <c r="AP40" s="188">
        <v>282.13790271144251</v>
      </c>
      <c r="AQ40" s="187">
        <v>576.49612456914144</v>
      </c>
      <c r="AR40" s="222">
        <v>303.62971553304027</v>
      </c>
      <c r="AS40" s="188">
        <v>289.1740465257908</v>
      </c>
      <c r="AT40" s="187">
        <v>592.80376205883113</v>
      </c>
      <c r="AU40" s="222">
        <v>295.08908389194403</v>
      </c>
      <c r="AV40" s="188">
        <v>300.28485583431518</v>
      </c>
      <c r="AW40" s="187">
        <v>595.2739397262593</v>
      </c>
      <c r="AX40" s="222">
        <v>276.68257381120253</v>
      </c>
      <c r="AY40" s="188">
        <v>265.68586937884822</v>
      </c>
      <c r="AZ40" s="187">
        <v>542.3684431900507</v>
      </c>
      <c r="BA40" s="222">
        <v>285.8854242773188</v>
      </c>
      <c r="BB40" s="188">
        <v>257.10471351122561</v>
      </c>
      <c r="BC40" s="187">
        <v>542.99013778854442</v>
      </c>
      <c r="BD40" s="222">
        <v>267.63498031591985</v>
      </c>
      <c r="BE40" s="188">
        <v>338.82072968582537</v>
      </c>
      <c r="BF40" s="187">
        <v>606.45571000174527</v>
      </c>
      <c r="BG40" s="222">
        <v>311.68796934424978</v>
      </c>
      <c r="BH40" s="188">
        <v>283.0934197976166</v>
      </c>
      <c r="BI40" s="187">
        <v>594.7813891418665</v>
      </c>
      <c r="BJ40" s="222">
        <v>491.04666960590265</v>
      </c>
      <c r="BK40" s="188">
        <v>513.1</v>
      </c>
      <c r="BL40" s="187">
        <v>1004.1</v>
      </c>
      <c r="BM40" s="222">
        <v>530.9</v>
      </c>
    </row>
    <row r="41" spans="1:65" s="180" customFormat="1" x14ac:dyDescent="0.2">
      <c r="A41" s="173"/>
      <c r="B41" s="181"/>
      <c r="C41" s="181"/>
      <c r="D41" s="179"/>
      <c r="E41" s="181"/>
      <c r="F41" s="181"/>
      <c r="G41" s="179"/>
      <c r="H41" s="181"/>
      <c r="I41" s="181"/>
      <c r="J41" s="179"/>
      <c r="K41" s="181"/>
      <c r="L41" s="181"/>
      <c r="M41" s="179"/>
      <c r="N41" s="181"/>
      <c r="O41" s="181"/>
      <c r="P41" s="179"/>
      <c r="Q41" s="181"/>
      <c r="R41" s="181"/>
      <c r="S41" s="179"/>
      <c r="T41" s="181"/>
      <c r="U41" s="181"/>
      <c r="V41" s="179"/>
      <c r="W41" s="181"/>
      <c r="X41" s="181"/>
      <c r="Y41" s="179"/>
      <c r="Z41" s="181"/>
      <c r="AA41" s="181"/>
      <c r="AB41" s="179"/>
      <c r="AC41" s="181"/>
      <c r="AD41" s="181"/>
      <c r="AE41" s="179"/>
      <c r="AF41" s="181"/>
      <c r="AG41" s="181"/>
      <c r="AH41" s="179"/>
      <c r="AI41" s="181"/>
      <c r="AJ41" s="181"/>
      <c r="AK41" s="179"/>
      <c r="AL41" s="260"/>
      <c r="AM41" s="181"/>
      <c r="AN41" s="179"/>
      <c r="AO41" s="260"/>
      <c r="AP41" s="181"/>
      <c r="AQ41" s="179"/>
      <c r="AR41" s="260"/>
      <c r="AS41" s="181"/>
      <c r="AT41" s="179"/>
      <c r="AU41" s="260"/>
      <c r="AV41" s="181"/>
      <c r="AW41" s="179"/>
      <c r="AX41" s="260"/>
      <c r="AY41" s="181"/>
      <c r="AZ41" s="179"/>
      <c r="BA41" s="260"/>
      <c r="BB41" s="181"/>
      <c r="BC41" s="179"/>
      <c r="BD41" s="260"/>
      <c r="BE41" s="181"/>
      <c r="BF41" s="179"/>
      <c r="BG41" s="260"/>
      <c r="BH41" s="181"/>
      <c r="BI41" s="179"/>
      <c r="BJ41" s="260"/>
      <c r="BK41" s="181"/>
      <c r="BL41" s="179"/>
      <c r="BM41" s="260"/>
    </row>
    <row r="42" spans="1:65" s="180" customFormat="1" ht="18" customHeight="1" x14ac:dyDescent="0.2">
      <c r="A42" s="177" t="s">
        <v>275</v>
      </c>
      <c r="B42" s="178"/>
      <c r="C42" s="178"/>
      <c r="D42" s="179"/>
      <c r="E42" s="178"/>
      <c r="F42" s="178"/>
      <c r="G42" s="179"/>
      <c r="H42" s="178"/>
      <c r="I42" s="178"/>
      <c r="J42" s="179"/>
      <c r="K42" s="178"/>
      <c r="L42" s="178"/>
      <c r="M42" s="179"/>
      <c r="N42" s="178"/>
      <c r="O42" s="178"/>
      <c r="P42" s="179"/>
      <c r="Q42" s="178"/>
      <c r="R42" s="178"/>
      <c r="S42" s="179"/>
      <c r="T42" s="178"/>
      <c r="U42" s="178"/>
      <c r="V42" s="179"/>
      <c r="W42" s="178"/>
      <c r="X42" s="178"/>
      <c r="Y42" s="179"/>
      <c r="Z42" s="178"/>
      <c r="AA42" s="178"/>
      <c r="AB42" s="179"/>
      <c r="AC42" s="178"/>
      <c r="AD42" s="178"/>
      <c r="AE42" s="179"/>
      <c r="AF42" s="178"/>
      <c r="AG42" s="178"/>
      <c r="AH42" s="179"/>
      <c r="AI42" s="178"/>
      <c r="AJ42" s="178"/>
      <c r="AK42" s="179"/>
      <c r="AL42" s="261"/>
      <c r="AM42" s="178"/>
      <c r="AN42" s="179"/>
      <c r="AO42" s="261"/>
      <c r="AP42" s="178"/>
      <c r="AQ42" s="179"/>
      <c r="AR42" s="261"/>
      <c r="AS42" s="178"/>
      <c r="AT42" s="179"/>
      <c r="AU42" s="261"/>
      <c r="AV42" s="178"/>
      <c r="AW42" s="179"/>
      <c r="AX42" s="261"/>
      <c r="AY42" s="178"/>
      <c r="AZ42" s="179"/>
      <c r="BA42" s="261"/>
      <c r="BB42" s="178"/>
      <c r="BC42" s="179"/>
      <c r="BD42" s="261"/>
      <c r="BE42" s="178"/>
      <c r="BF42" s="179"/>
      <c r="BG42" s="261"/>
      <c r="BH42" s="178"/>
      <c r="BI42" s="179"/>
      <c r="BJ42" s="261"/>
      <c r="BK42" s="178"/>
      <c r="BL42" s="179"/>
      <c r="BM42" s="261"/>
    </row>
    <row r="43" spans="1:65" s="180" customFormat="1" x14ac:dyDescent="0.2">
      <c r="A43" s="213" t="s">
        <v>220</v>
      </c>
      <c r="B43" s="178"/>
      <c r="C43" s="178"/>
      <c r="D43" s="179"/>
      <c r="E43" s="178"/>
      <c r="F43" s="178"/>
      <c r="G43" s="179"/>
      <c r="H43" s="178"/>
      <c r="I43" s="178"/>
      <c r="J43" s="179"/>
      <c r="K43" s="178"/>
      <c r="L43" s="178"/>
      <c r="M43" s="179"/>
      <c r="N43" s="178"/>
      <c r="O43" s="178"/>
      <c r="P43" s="179"/>
      <c r="Q43" s="178"/>
      <c r="R43" s="178"/>
      <c r="S43" s="179"/>
      <c r="T43" s="178"/>
      <c r="U43" s="178"/>
      <c r="V43" s="179"/>
      <c r="W43" s="178"/>
      <c r="X43" s="178"/>
      <c r="Y43" s="179"/>
      <c r="Z43" s="178"/>
      <c r="AA43" s="178"/>
      <c r="AB43" s="179"/>
      <c r="AC43" s="178"/>
      <c r="AD43" s="178"/>
      <c r="AE43" s="179"/>
      <c r="AF43" s="178"/>
      <c r="AG43" s="178"/>
      <c r="AH43" s="179"/>
      <c r="AI43" s="178"/>
      <c r="AJ43" s="178"/>
      <c r="AK43" s="179"/>
      <c r="AL43" s="261"/>
      <c r="AM43" s="178"/>
      <c r="AN43" s="179"/>
      <c r="AO43" s="261"/>
      <c r="AP43" s="178"/>
      <c r="AQ43" s="179"/>
      <c r="AR43" s="261"/>
      <c r="AS43" s="178"/>
      <c r="AT43" s="179"/>
      <c r="AU43" s="261"/>
      <c r="AV43" s="178"/>
      <c r="AW43" s="179"/>
      <c r="AX43" s="261"/>
      <c r="AY43" s="178"/>
      <c r="AZ43" s="179"/>
      <c r="BA43" s="261"/>
      <c r="BB43" s="178"/>
      <c r="BC43" s="179"/>
      <c r="BD43" s="261"/>
      <c r="BE43" s="178"/>
      <c r="BF43" s="179"/>
      <c r="BG43" s="261"/>
      <c r="BH43" s="178"/>
      <c r="BI43" s="179"/>
      <c r="BJ43" s="261"/>
      <c r="BK43" s="178"/>
      <c r="BL43" s="179"/>
      <c r="BM43" s="261"/>
    </row>
    <row r="44" spans="1:65" s="180" customFormat="1" x14ac:dyDescent="0.2">
      <c r="A44" s="182" t="s">
        <v>14</v>
      </c>
      <c r="B44" s="178">
        <v>151.9</v>
      </c>
      <c r="C44" s="178">
        <v>162.5</v>
      </c>
      <c r="D44" s="179">
        <v>314.39999999999998</v>
      </c>
      <c r="E44" s="178">
        <v>169.4</v>
      </c>
      <c r="F44" s="178">
        <v>253</v>
      </c>
      <c r="G44" s="179">
        <v>422.4</v>
      </c>
      <c r="H44" s="178">
        <v>307.89999999999998</v>
      </c>
      <c r="I44" s="178">
        <v>284.7</v>
      </c>
      <c r="J44" s="179">
        <v>592.5</v>
      </c>
      <c r="K44" s="178">
        <v>268.2</v>
      </c>
      <c r="L44" s="178">
        <v>362.7</v>
      </c>
      <c r="M44" s="179">
        <v>630.79999999999995</v>
      </c>
      <c r="N44" s="178">
        <v>390</v>
      </c>
      <c r="O44" s="178">
        <v>387.1</v>
      </c>
      <c r="P44" s="179">
        <v>777.1</v>
      </c>
      <c r="Q44" s="178">
        <v>437.3</v>
      </c>
      <c r="R44" s="178">
        <v>471</v>
      </c>
      <c r="S44" s="179">
        <v>908.30000000000007</v>
      </c>
      <c r="T44" s="178">
        <v>360.20000000000005</v>
      </c>
      <c r="U44" s="178">
        <v>357.29999999999995</v>
      </c>
      <c r="V44" s="179">
        <v>717.40000000000009</v>
      </c>
      <c r="W44" s="178">
        <v>404.8</v>
      </c>
      <c r="X44" s="178">
        <v>452.1</v>
      </c>
      <c r="Y44" s="179">
        <v>857</v>
      </c>
      <c r="Z44" s="178">
        <v>498.59999999999997</v>
      </c>
      <c r="AA44" s="178">
        <v>521.29999999999995</v>
      </c>
      <c r="AB44" s="179">
        <v>1019.8000000000001</v>
      </c>
      <c r="AC44" s="178">
        <v>554.70000000000005</v>
      </c>
      <c r="AD44" s="178">
        <v>545.79999999999995</v>
      </c>
      <c r="AE44" s="179">
        <v>1100.4000000000001</v>
      </c>
      <c r="AF44" s="178">
        <v>572.79999999999995</v>
      </c>
      <c r="AG44" s="178">
        <v>559.5</v>
      </c>
      <c r="AH44" s="179">
        <v>1132.3</v>
      </c>
      <c r="AI44" s="178">
        <v>612</v>
      </c>
      <c r="AJ44" s="178">
        <v>590.9</v>
      </c>
      <c r="AK44" s="179">
        <v>1203</v>
      </c>
      <c r="AL44" s="261">
        <v>592.6</v>
      </c>
      <c r="AM44" s="178">
        <v>555.19999999999993</v>
      </c>
      <c r="AN44" s="179">
        <v>1147.8</v>
      </c>
      <c r="AO44" s="261">
        <v>588.6</v>
      </c>
      <c r="AP44" s="178">
        <v>690.90000000000009</v>
      </c>
      <c r="AQ44" s="179">
        <v>1279.3999999999999</v>
      </c>
      <c r="AR44" s="261">
        <v>665.3</v>
      </c>
      <c r="AS44" s="178">
        <v>649.70000000000005</v>
      </c>
      <c r="AT44" s="179">
        <v>1315.1999999999998</v>
      </c>
      <c r="AU44" s="261">
        <v>654.20000000000005</v>
      </c>
      <c r="AV44" s="178">
        <v>649.1</v>
      </c>
      <c r="AW44" s="179">
        <v>1303.3</v>
      </c>
      <c r="AX44" s="261">
        <v>646.20000000000005</v>
      </c>
      <c r="AY44" s="178">
        <v>624.29999999999995</v>
      </c>
      <c r="AZ44" s="179">
        <v>1270.3999999999999</v>
      </c>
      <c r="BA44" s="261">
        <v>639.5</v>
      </c>
      <c r="BB44" s="178">
        <v>534.4</v>
      </c>
      <c r="BC44" s="179">
        <v>1174</v>
      </c>
      <c r="BD44" s="261">
        <v>691.7</v>
      </c>
      <c r="BE44" s="178">
        <v>693.3</v>
      </c>
      <c r="BF44" s="179">
        <v>1384.8000000000002</v>
      </c>
      <c r="BG44" s="261">
        <v>662.40000000000009</v>
      </c>
      <c r="BH44" s="178">
        <v>693.7</v>
      </c>
      <c r="BI44" s="179">
        <v>1356.1999999999998</v>
      </c>
      <c r="BJ44" s="261">
        <v>732.80000000000007</v>
      </c>
      <c r="BK44" s="178">
        <v>654.70000000000005</v>
      </c>
      <c r="BL44" s="179">
        <v>1387.5</v>
      </c>
      <c r="BM44" s="261">
        <v>608</v>
      </c>
    </row>
    <row r="45" spans="1:65" s="180" customFormat="1" x14ac:dyDescent="0.2">
      <c r="A45" s="182" t="s">
        <v>15</v>
      </c>
      <c r="B45" s="178">
        <v>26.5</v>
      </c>
      <c r="C45" s="178">
        <v>36.700000000000003</v>
      </c>
      <c r="D45" s="179">
        <v>63.2</v>
      </c>
      <c r="E45" s="178">
        <v>47.9</v>
      </c>
      <c r="F45" s="178">
        <v>42.8</v>
      </c>
      <c r="G45" s="179">
        <v>90.7</v>
      </c>
      <c r="H45" s="178">
        <v>43.7</v>
      </c>
      <c r="I45" s="178">
        <v>31.9</v>
      </c>
      <c r="J45" s="179">
        <v>75.599999999999994</v>
      </c>
      <c r="K45" s="178">
        <v>37.4</v>
      </c>
      <c r="L45" s="178">
        <v>40</v>
      </c>
      <c r="M45" s="179">
        <v>77.400000000000006</v>
      </c>
      <c r="N45" s="178">
        <v>55.6</v>
      </c>
      <c r="O45" s="178">
        <v>119.7</v>
      </c>
      <c r="P45" s="179">
        <v>175.3</v>
      </c>
      <c r="Q45" s="178">
        <v>109.4</v>
      </c>
      <c r="R45" s="178">
        <v>105.3</v>
      </c>
      <c r="S45" s="179">
        <v>214.6</v>
      </c>
      <c r="T45" s="178">
        <v>86.7</v>
      </c>
      <c r="U45" s="178">
        <v>38.799999999999997</v>
      </c>
      <c r="V45" s="179">
        <v>125.4</v>
      </c>
      <c r="W45" s="178">
        <v>35.1</v>
      </c>
      <c r="X45" s="178">
        <v>60.4</v>
      </c>
      <c r="Y45" s="179">
        <v>95.5</v>
      </c>
      <c r="Z45" s="178">
        <v>34.9</v>
      </c>
      <c r="AA45" s="178">
        <v>42.7</v>
      </c>
      <c r="AB45" s="179">
        <v>77.599999999999994</v>
      </c>
      <c r="AC45" s="178">
        <v>36.9</v>
      </c>
      <c r="AD45" s="178">
        <v>35.4</v>
      </c>
      <c r="AE45" s="179">
        <v>72.2</v>
      </c>
      <c r="AF45" s="178">
        <v>34.799999999999997</v>
      </c>
      <c r="AG45" s="178">
        <v>36</v>
      </c>
      <c r="AH45" s="179">
        <v>70.7</v>
      </c>
      <c r="AI45" s="178">
        <v>29.4</v>
      </c>
      <c r="AJ45" s="178">
        <v>35.6</v>
      </c>
      <c r="AK45" s="179">
        <v>65.099999999999994</v>
      </c>
      <c r="AL45" s="261">
        <v>30</v>
      </c>
      <c r="AM45" s="178">
        <v>22.5</v>
      </c>
      <c r="AN45" s="179">
        <v>52.5</v>
      </c>
      <c r="AO45" s="261">
        <v>15.599999999999998</v>
      </c>
      <c r="AP45" s="178">
        <v>20.599999999999998</v>
      </c>
      <c r="AQ45" s="179">
        <v>36.199999999999996</v>
      </c>
      <c r="AR45" s="261">
        <v>31.2</v>
      </c>
      <c r="AS45" s="178">
        <v>43.7</v>
      </c>
      <c r="AT45" s="179">
        <v>74.900000000000006</v>
      </c>
      <c r="AU45" s="261">
        <v>26.2</v>
      </c>
      <c r="AV45" s="178">
        <v>29.3</v>
      </c>
      <c r="AW45" s="179">
        <v>55.4</v>
      </c>
      <c r="AX45" s="261">
        <v>23.6</v>
      </c>
      <c r="AY45" s="178">
        <v>19.100000000000001</v>
      </c>
      <c r="AZ45" s="179">
        <v>42.7</v>
      </c>
      <c r="BA45" s="261">
        <v>23.3</v>
      </c>
      <c r="BB45" s="178">
        <v>24</v>
      </c>
      <c r="BC45" s="179">
        <v>47.3</v>
      </c>
      <c r="BD45" s="261">
        <v>31.9</v>
      </c>
      <c r="BE45" s="178">
        <v>27.6</v>
      </c>
      <c r="BF45" s="179">
        <v>59.499999999999993</v>
      </c>
      <c r="BG45" s="261">
        <v>43.5</v>
      </c>
      <c r="BH45" s="178">
        <v>35.6</v>
      </c>
      <c r="BI45" s="179">
        <v>79</v>
      </c>
      <c r="BJ45" s="261">
        <v>21.7</v>
      </c>
      <c r="BK45" s="178">
        <v>23.200000000000003</v>
      </c>
      <c r="BL45" s="179">
        <v>44.900000000000006</v>
      </c>
      <c r="BM45" s="261">
        <v>22</v>
      </c>
    </row>
    <row r="46" spans="1:65" s="180" customFormat="1" x14ac:dyDescent="0.2">
      <c r="A46" s="173" t="s">
        <v>222</v>
      </c>
      <c r="B46" s="188">
        <v>178.5</v>
      </c>
      <c r="C46" s="188">
        <v>199.2</v>
      </c>
      <c r="D46" s="187">
        <v>377.7</v>
      </c>
      <c r="E46" s="188">
        <v>217.4</v>
      </c>
      <c r="F46" s="188">
        <v>295.8</v>
      </c>
      <c r="G46" s="187">
        <v>513.20000000000005</v>
      </c>
      <c r="H46" s="188">
        <v>351.6</v>
      </c>
      <c r="I46" s="188">
        <v>316.5</v>
      </c>
      <c r="J46" s="187">
        <v>668.1</v>
      </c>
      <c r="K46" s="188">
        <v>305.5</v>
      </c>
      <c r="L46" s="188">
        <v>402.7</v>
      </c>
      <c r="M46" s="187">
        <v>708.2</v>
      </c>
      <c r="N46" s="188">
        <v>445.6</v>
      </c>
      <c r="O46" s="188">
        <v>506.8</v>
      </c>
      <c r="P46" s="187">
        <v>952.4</v>
      </c>
      <c r="Q46" s="188">
        <v>546.70000000000005</v>
      </c>
      <c r="R46" s="188">
        <v>576.29999999999995</v>
      </c>
      <c r="S46" s="187">
        <v>1122.9000000000001</v>
      </c>
      <c r="T46" s="188">
        <v>446.9</v>
      </c>
      <c r="U46" s="188">
        <v>396.1</v>
      </c>
      <c r="V46" s="187">
        <v>842.89999999999986</v>
      </c>
      <c r="W46" s="188">
        <v>439.90000000000003</v>
      </c>
      <c r="X46" s="188">
        <v>512.5</v>
      </c>
      <c r="Y46" s="187">
        <v>952.39999999999986</v>
      </c>
      <c r="Z46" s="188">
        <v>533.40000000000009</v>
      </c>
      <c r="AA46" s="188">
        <v>564</v>
      </c>
      <c r="AB46" s="187">
        <v>1097.4000000000001</v>
      </c>
      <c r="AC46" s="188">
        <v>591.5</v>
      </c>
      <c r="AD46" s="188">
        <v>581.1</v>
      </c>
      <c r="AE46" s="187">
        <v>1172.6999999999998</v>
      </c>
      <c r="AF46" s="188">
        <v>607.59999999999991</v>
      </c>
      <c r="AG46" s="188">
        <v>595.4</v>
      </c>
      <c r="AH46" s="187">
        <v>1203</v>
      </c>
      <c r="AI46" s="188">
        <v>641.40000000000009</v>
      </c>
      <c r="AJ46" s="188">
        <v>626.6</v>
      </c>
      <c r="AK46" s="187">
        <v>1268</v>
      </c>
      <c r="AL46" s="222">
        <v>622.6</v>
      </c>
      <c r="AM46" s="188">
        <v>577.79999999999995</v>
      </c>
      <c r="AN46" s="187">
        <v>1200.3999999999999</v>
      </c>
      <c r="AO46" s="222">
        <v>604.09999999999991</v>
      </c>
      <c r="AP46" s="188">
        <v>711.5</v>
      </c>
      <c r="AQ46" s="187">
        <v>1315.6000000000001</v>
      </c>
      <c r="AR46" s="222">
        <v>696.6</v>
      </c>
      <c r="AS46" s="188">
        <v>693.4</v>
      </c>
      <c r="AT46" s="187">
        <v>1390</v>
      </c>
      <c r="AU46" s="222">
        <v>680.30000000000007</v>
      </c>
      <c r="AV46" s="188">
        <v>678.2</v>
      </c>
      <c r="AW46" s="187">
        <v>1358.6</v>
      </c>
      <c r="AX46" s="222">
        <v>669.80000000000007</v>
      </c>
      <c r="AY46" s="188">
        <v>643.29999999999995</v>
      </c>
      <c r="AZ46" s="187">
        <v>1313.1</v>
      </c>
      <c r="BA46" s="222">
        <v>662.8</v>
      </c>
      <c r="BB46" s="188">
        <v>558.5</v>
      </c>
      <c r="BC46" s="187">
        <v>1221.3</v>
      </c>
      <c r="BD46" s="222">
        <v>723.5</v>
      </c>
      <c r="BE46" s="188">
        <v>720.8</v>
      </c>
      <c r="BF46" s="187">
        <v>1444.3</v>
      </c>
      <c r="BG46" s="222">
        <v>705.9</v>
      </c>
      <c r="BH46" s="188">
        <v>729.3</v>
      </c>
      <c r="BI46" s="187">
        <v>1435.1999999999998</v>
      </c>
      <c r="BJ46" s="222">
        <v>754.6</v>
      </c>
      <c r="BK46" s="188">
        <v>677.9</v>
      </c>
      <c r="BL46" s="187">
        <v>1432.4</v>
      </c>
      <c r="BM46" s="222">
        <v>630</v>
      </c>
    </row>
    <row r="47" spans="1:65" s="180" customFormat="1" x14ac:dyDescent="0.2">
      <c r="A47" s="173"/>
      <c r="B47" s="181"/>
      <c r="C47" s="181"/>
      <c r="D47" s="179"/>
      <c r="E47" s="181"/>
      <c r="F47" s="181"/>
      <c r="G47" s="179"/>
      <c r="H47" s="181"/>
      <c r="I47" s="181"/>
      <c r="J47" s="179"/>
      <c r="K47" s="181"/>
      <c r="L47" s="181"/>
      <c r="M47" s="179"/>
      <c r="N47" s="181"/>
      <c r="O47" s="181"/>
      <c r="P47" s="179"/>
      <c r="Q47" s="181"/>
      <c r="R47" s="181"/>
      <c r="S47" s="179"/>
      <c r="T47" s="181"/>
      <c r="U47" s="181"/>
      <c r="V47" s="179"/>
      <c r="W47" s="181"/>
      <c r="X47" s="181"/>
      <c r="Y47" s="179"/>
      <c r="Z47" s="181"/>
      <c r="AA47" s="181"/>
      <c r="AB47" s="179"/>
      <c r="AC47" s="181"/>
      <c r="AD47" s="181"/>
      <c r="AE47" s="179"/>
      <c r="AF47" s="181"/>
      <c r="AG47" s="181"/>
      <c r="AH47" s="179"/>
      <c r="AI47" s="181"/>
      <c r="AJ47" s="181"/>
      <c r="AK47" s="179"/>
      <c r="AL47" s="260"/>
      <c r="AM47" s="181"/>
      <c r="AN47" s="179"/>
      <c r="AO47" s="260"/>
      <c r="AP47" s="181"/>
      <c r="AQ47" s="179"/>
      <c r="AR47" s="260"/>
      <c r="AS47" s="181"/>
      <c r="AT47" s="179"/>
      <c r="AU47" s="260"/>
      <c r="AV47" s="181"/>
      <c r="AW47" s="179"/>
      <c r="AX47" s="260"/>
      <c r="AY47" s="181"/>
      <c r="AZ47" s="179"/>
      <c r="BA47" s="260"/>
      <c r="BB47" s="181"/>
      <c r="BC47" s="179"/>
      <c r="BD47" s="260"/>
      <c r="BE47" s="181"/>
      <c r="BF47" s="179"/>
      <c r="BG47" s="260"/>
      <c r="BH47" s="181"/>
      <c r="BI47" s="179"/>
      <c r="BJ47" s="260"/>
      <c r="BK47" s="181"/>
      <c r="BL47" s="179"/>
      <c r="BM47" s="260"/>
    </row>
    <row r="48" spans="1:65" s="180" customFormat="1" x14ac:dyDescent="0.2">
      <c r="A48" s="177" t="s">
        <v>97</v>
      </c>
      <c r="B48" s="178"/>
      <c r="C48" s="178"/>
      <c r="D48" s="179"/>
      <c r="E48" s="178"/>
      <c r="F48" s="178"/>
      <c r="G48" s="179"/>
      <c r="H48" s="178"/>
      <c r="I48" s="178"/>
      <c r="J48" s="179"/>
      <c r="K48" s="178"/>
      <c r="L48" s="178"/>
      <c r="M48" s="179"/>
      <c r="N48" s="178"/>
      <c r="O48" s="178"/>
      <c r="P48" s="179"/>
      <c r="Q48" s="178"/>
      <c r="R48" s="178"/>
      <c r="S48" s="179"/>
      <c r="T48" s="178"/>
      <c r="U48" s="178"/>
      <c r="V48" s="179"/>
      <c r="W48" s="178"/>
      <c r="X48" s="178"/>
      <c r="Y48" s="179"/>
      <c r="Z48" s="178"/>
      <c r="AA48" s="178"/>
      <c r="AB48" s="179"/>
      <c r="AC48" s="178"/>
      <c r="AD48" s="178"/>
      <c r="AE48" s="179"/>
      <c r="AF48" s="178"/>
      <c r="AG48" s="178"/>
      <c r="AH48" s="179"/>
      <c r="AI48" s="178"/>
      <c r="AJ48" s="178"/>
      <c r="AK48" s="179"/>
      <c r="AL48" s="261"/>
      <c r="AM48" s="178"/>
      <c r="AN48" s="179"/>
      <c r="AO48" s="261"/>
      <c r="AP48" s="178"/>
      <c r="AQ48" s="179"/>
      <c r="AR48" s="261"/>
      <c r="AS48" s="178"/>
      <c r="AT48" s="179"/>
      <c r="AU48" s="261"/>
      <c r="AV48" s="178"/>
      <c r="AW48" s="179"/>
      <c r="AX48" s="261"/>
      <c r="AY48" s="178"/>
      <c r="AZ48" s="179"/>
      <c r="BA48" s="261"/>
      <c r="BB48" s="178"/>
      <c r="BC48" s="179"/>
      <c r="BD48" s="261"/>
      <c r="BE48" s="178"/>
      <c r="BF48" s="179"/>
      <c r="BG48" s="261"/>
      <c r="BH48" s="178"/>
      <c r="BI48" s="179"/>
      <c r="BJ48" s="261"/>
      <c r="BK48" s="178"/>
      <c r="BL48" s="179"/>
      <c r="BM48" s="261"/>
    </row>
    <row r="49" spans="1:65" s="180" customFormat="1" x14ac:dyDescent="0.2">
      <c r="A49" s="173" t="s">
        <v>12</v>
      </c>
      <c r="B49" s="181">
        <v>305.2</v>
      </c>
      <c r="C49" s="181">
        <v>314.7</v>
      </c>
      <c r="D49" s="179">
        <v>619.9</v>
      </c>
      <c r="E49" s="181">
        <v>308.7</v>
      </c>
      <c r="F49" s="181">
        <v>302</v>
      </c>
      <c r="G49" s="179">
        <v>610.70000000000005</v>
      </c>
      <c r="H49" s="181">
        <v>336.1</v>
      </c>
      <c r="I49" s="181">
        <v>274.3</v>
      </c>
      <c r="J49" s="179">
        <v>610.4</v>
      </c>
      <c r="K49" s="181">
        <v>304.7</v>
      </c>
      <c r="L49" s="181">
        <v>284.39999999999998</v>
      </c>
      <c r="M49" s="179">
        <v>589.1</v>
      </c>
      <c r="N49" s="181">
        <v>293.39999999999998</v>
      </c>
      <c r="O49" s="181">
        <v>300.5</v>
      </c>
      <c r="P49" s="179">
        <v>593.9</v>
      </c>
      <c r="Q49" s="181">
        <v>311.5</v>
      </c>
      <c r="R49" s="181">
        <v>293.8</v>
      </c>
      <c r="S49" s="179">
        <v>605.29999999999995</v>
      </c>
      <c r="T49" s="181">
        <v>272.60000000000002</v>
      </c>
      <c r="U49" s="181">
        <v>270.2</v>
      </c>
      <c r="V49" s="179">
        <v>542.79999999999995</v>
      </c>
      <c r="W49" s="181">
        <v>261.89999999999998</v>
      </c>
      <c r="X49" s="181">
        <v>315.10000000000002</v>
      </c>
      <c r="Y49" s="179">
        <v>577</v>
      </c>
      <c r="Z49" s="181">
        <v>305.10000000000002</v>
      </c>
      <c r="AA49" s="181">
        <v>309.7</v>
      </c>
      <c r="AB49" s="179">
        <v>614.9</v>
      </c>
      <c r="AC49" s="181">
        <v>301.2</v>
      </c>
      <c r="AD49" s="181">
        <v>305.2</v>
      </c>
      <c r="AE49" s="179">
        <v>606.4</v>
      </c>
      <c r="AF49" s="181">
        <v>320</v>
      </c>
      <c r="AG49" s="181">
        <v>305.7</v>
      </c>
      <c r="AH49" s="179">
        <v>625.70000000000005</v>
      </c>
      <c r="AI49" s="181">
        <v>305.89999999999998</v>
      </c>
      <c r="AJ49" s="181">
        <v>285.5</v>
      </c>
      <c r="AK49" s="179">
        <v>591.4</v>
      </c>
      <c r="AL49" s="260">
        <v>309.2</v>
      </c>
      <c r="AM49" s="181">
        <v>301.39999999999998</v>
      </c>
      <c r="AN49" s="179">
        <v>610.6</v>
      </c>
      <c r="AO49" s="260">
        <v>281.2</v>
      </c>
      <c r="AP49" s="181">
        <v>273</v>
      </c>
      <c r="AQ49" s="179">
        <v>554.20000000000005</v>
      </c>
      <c r="AR49" s="260">
        <v>304.2</v>
      </c>
      <c r="AS49" s="181">
        <v>326.39999999999998</v>
      </c>
      <c r="AT49" s="179">
        <v>630.6</v>
      </c>
      <c r="AU49" s="260">
        <v>331</v>
      </c>
      <c r="AV49" s="181">
        <v>326.8</v>
      </c>
      <c r="AW49" s="179">
        <v>657.8</v>
      </c>
      <c r="AX49" s="260">
        <v>325</v>
      </c>
      <c r="AY49" s="181">
        <v>334.8</v>
      </c>
      <c r="AZ49" s="179">
        <v>659.9</v>
      </c>
      <c r="BA49" s="260">
        <v>332.3</v>
      </c>
      <c r="BB49" s="181">
        <v>251.2</v>
      </c>
      <c r="BC49" s="179">
        <v>583.5</v>
      </c>
      <c r="BD49" s="260">
        <v>347.4</v>
      </c>
      <c r="BE49" s="181">
        <v>322.10000000000002</v>
      </c>
      <c r="BF49" s="179">
        <v>669.4</v>
      </c>
      <c r="BG49" s="260">
        <v>323.60000000000002</v>
      </c>
      <c r="BH49" s="181">
        <v>306.7</v>
      </c>
      <c r="BI49" s="179">
        <v>630.29999999999995</v>
      </c>
      <c r="BJ49" s="260">
        <v>263.2</v>
      </c>
      <c r="BK49" s="181">
        <v>264.39999999999998</v>
      </c>
      <c r="BL49" s="179">
        <v>527.6</v>
      </c>
      <c r="BM49" s="260">
        <v>290.10000000000002</v>
      </c>
    </row>
    <row r="50" spans="1:65" s="180" customFormat="1" x14ac:dyDescent="0.2">
      <c r="A50" s="213" t="s">
        <v>234</v>
      </c>
      <c r="B50" s="178"/>
      <c r="C50" s="178"/>
      <c r="D50" s="179"/>
      <c r="E50" s="178"/>
      <c r="F50" s="178"/>
      <c r="G50" s="179"/>
      <c r="H50" s="178"/>
      <c r="I50" s="178"/>
      <c r="J50" s="179"/>
      <c r="K50" s="178"/>
      <c r="L50" s="178"/>
      <c r="M50" s="179"/>
      <c r="N50" s="178"/>
      <c r="O50" s="178"/>
      <c r="P50" s="179"/>
      <c r="Q50" s="178"/>
      <c r="R50" s="178"/>
      <c r="S50" s="179"/>
      <c r="T50" s="178"/>
      <c r="U50" s="178"/>
      <c r="V50" s="179"/>
      <c r="W50" s="178"/>
      <c r="X50" s="178"/>
      <c r="Y50" s="179"/>
      <c r="Z50" s="178"/>
      <c r="AA50" s="178"/>
      <c r="AB50" s="179"/>
      <c r="AC50" s="178"/>
      <c r="AD50" s="178"/>
      <c r="AE50" s="179"/>
      <c r="AF50" s="178"/>
      <c r="AG50" s="178"/>
      <c r="AH50" s="179"/>
      <c r="AI50" s="178"/>
      <c r="AJ50" s="178"/>
      <c r="AK50" s="179"/>
      <c r="AL50" s="261"/>
      <c r="AM50" s="178"/>
      <c r="AN50" s="179"/>
      <c r="AO50" s="261"/>
      <c r="AP50" s="178"/>
      <c r="AQ50" s="179"/>
      <c r="AR50" s="261"/>
      <c r="AS50" s="178"/>
      <c r="AT50" s="179"/>
      <c r="AU50" s="261"/>
      <c r="AV50" s="178"/>
      <c r="AW50" s="179"/>
      <c r="AX50" s="261"/>
      <c r="AY50" s="178"/>
      <c r="AZ50" s="179"/>
      <c r="BA50" s="261"/>
      <c r="BB50" s="178"/>
      <c r="BC50" s="179"/>
      <c r="BD50" s="261"/>
      <c r="BE50" s="178"/>
      <c r="BF50" s="179"/>
      <c r="BG50" s="261"/>
      <c r="BH50" s="178"/>
      <c r="BI50" s="179"/>
      <c r="BJ50" s="261"/>
      <c r="BK50" s="178"/>
      <c r="BL50" s="179"/>
      <c r="BM50" s="261"/>
    </row>
    <row r="51" spans="1:65" s="180" customFormat="1" x14ac:dyDescent="0.2">
      <c r="A51" s="182" t="s">
        <v>14</v>
      </c>
      <c r="B51" s="178">
        <v>135.1</v>
      </c>
      <c r="C51" s="178">
        <v>131.6</v>
      </c>
      <c r="D51" s="179">
        <v>266.7</v>
      </c>
      <c r="E51" s="178">
        <v>140.6</v>
      </c>
      <c r="F51" s="178">
        <v>131.9</v>
      </c>
      <c r="G51" s="179">
        <v>272.5</v>
      </c>
      <c r="H51" s="178">
        <v>167.8</v>
      </c>
      <c r="I51" s="178">
        <v>147.19999999999999</v>
      </c>
      <c r="J51" s="179">
        <v>315</v>
      </c>
      <c r="K51" s="178">
        <v>134.30000000000001</v>
      </c>
      <c r="L51" s="178">
        <v>143.80000000000001</v>
      </c>
      <c r="M51" s="179">
        <v>278.10000000000002</v>
      </c>
      <c r="N51" s="178">
        <v>161.5</v>
      </c>
      <c r="O51" s="178">
        <v>141</v>
      </c>
      <c r="P51" s="179">
        <v>302.5</v>
      </c>
      <c r="Q51" s="178">
        <v>144</v>
      </c>
      <c r="R51" s="178">
        <v>156.5</v>
      </c>
      <c r="S51" s="179">
        <v>300.5</v>
      </c>
      <c r="T51" s="178">
        <v>146.4</v>
      </c>
      <c r="U51" s="178">
        <v>94.2</v>
      </c>
      <c r="V51" s="179">
        <v>240.6</v>
      </c>
      <c r="W51" s="178">
        <v>122.2</v>
      </c>
      <c r="X51" s="178">
        <v>142.9</v>
      </c>
      <c r="Y51" s="179">
        <v>265.10000000000002</v>
      </c>
      <c r="Z51" s="178">
        <v>124.5</v>
      </c>
      <c r="AA51" s="178">
        <v>129.1</v>
      </c>
      <c r="AB51" s="179">
        <v>253.6</v>
      </c>
      <c r="AC51" s="178">
        <v>122.3</v>
      </c>
      <c r="AD51" s="178">
        <v>124.9</v>
      </c>
      <c r="AE51" s="179">
        <v>247.2</v>
      </c>
      <c r="AF51" s="178">
        <v>124.7</v>
      </c>
      <c r="AG51" s="178">
        <v>130.19999999999999</v>
      </c>
      <c r="AH51" s="179">
        <v>254.9</v>
      </c>
      <c r="AI51" s="178">
        <v>130.79999999999998</v>
      </c>
      <c r="AJ51" s="178">
        <v>139.65900000000002</v>
      </c>
      <c r="AK51" s="179">
        <v>270.55900000000003</v>
      </c>
      <c r="AL51" s="261">
        <v>131.69999999999999</v>
      </c>
      <c r="AM51" s="178">
        <v>129</v>
      </c>
      <c r="AN51" s="179">
        <v>260.60000000000002</v>
      </c>
      <c r="AO51" s="261">
        <v>132.6</v>
      </c>
      <c r="AP51" s="178">
        <v>125.39999999999999</v>
      </c>
      <c r="AQ51" s="179">
        <v>258</v>
      </c>
      <c r="AR51" s="261">
        <v>135.30000000000001</v>
      </c>
      <c r="AS51" s="178">
        <v>135.39999999999998</v>
      </c>
      <c r="AT51" s="179">
        <v>270.70000000000005</v>
      </c>
      <c r="AU51" s="261">
        <v>131.6</v>
      </c>
      <c r="AV51" s="178">
        <v>128</v>
      </c>
      <c r="AW51" s="179">
        <v>259.60000000000002</v>
      </c>
      <c r="AX51" s="261">
        <v>146.5</v>
      </c>
      <c r="AY51" s="178">
        <v>127.3</v>
      </c>
      <c r="AZ51" s="179">
        <v>273.79999999999995</v>
      </c>
      <c r="BA51" s="261">
        <v>145.79999999999998</v>
      </c>
      <c r="BB51" s="178">
        <v>106.69999999999999</v>
      </c>
      <c r="BC51" s="179">
        <v>252.4</v>
      </c>
      <c r="BD51" s="261">
        <v>145.10000000000002</v>
      </c>
      <c r="BE51" s="178">
        <v>154.10000000000002</v>
      </c>
      <c r="BF51" s="179">
        <v>299.10000000000002</v>
      </c>
      <c r="BG51" s="261">
        <v>133.20000000000002</v>
      </c>
      <c r="BH51" s="178">
        <v>141.80000000000001</v>
      </c>
      <c r="BI51" s="179">
        <v>275</v>
      </c>
      <c r="BJ51" s="261">
        <v>107.96899999999999</v>
      </c>
      <c r="BK51" s="178">
        <v>106.52600000000001</v>
      </c>
      <c r="BL51" s="179">
        <v>214.495</v>
      </c>
      <c r="BM51" s="261">
        <v>105.49300000000001</v>
      </c>
    </row>
    <row r="52" spans="1:65" s="180" customFormat="1" x14ac:dyDescent="0.2">
      <c r="A52" s="182" t="s">
        <v>15</v>
      </c>
      <c r="B52" s="178">
        <v>166.9</v>
      </c>
      <c r="C52" s="178">
        <v>175.3</v>
      </c>
      <c r="D52" s="179">
        <v>342.2</v>
      </c>
      <c r="E52" s="178">
        <v>97.6</v>
      </c>
      <c r="F52" s="178">
        <v>227.5</v>
      </c>
      <c r="G52" s="179">
        <v>325</v>
      </c>
      <c r="H52" s="178">
        <v>163.30000000000001</v>
      </c>
      <c r="I52" s="178">
        <v>134.6</v>
      </c>
      <c r="J52" s="179">
        <v>297.89999999999998</v>
      </c>
      <c r="K52" s="178">
        <v>151.19999999999999</v>
      </c>
      <c r="L52" s="178">
        <v>173.6</v>
      </c>
      <c r="M52" s="179">
        <v>324.8</v>
      </c>
      <c r="N52" s="178">
        <v>135.69999999999999</v>
      </c>
      <c r="O52" s="178">
        <v>149.5</v>
      </c>
      <c r="P52" s="179">
        <v>285.2</v>
      </c>
      <c r="Q52" s="178">
        <v>138.80000000000001</v>
      </c>
      <c r="R52" s="178">
        <v>150.6</v>
      </c>
      <c r="S52" s="179">
        <v>289.39999999999998</v>
      </c>
      <c r="T52" s="178">
        <v>86.4</v>
      </c>
      <c r="U52" s="178">
        <v>195</v>
      </c>
      <c r="V52" s="179">
        <v>281.39999999999998</v>
      </c>
      <c r="W52" s="178">
        <v>109.4</v>
      </c>
      <c r="X52" s="178">
        <v>156.9</v>
      </c>
      <c r="Y52" s="179">
        <v>266.3</v>
      </c>
      <c r="Z52" s="178">
        <v>146.9</v>
      </c>
      <c r="AA52" s="178">
        <v>173.5</v>
      </c>
      <c r="AB52" s="179">
        <v>320.39999999999998</v>
      </c>
      <c r="AC52" s="178">
        <v>164.5</v>
      </c>
      <c r="AD52" s="178">
        <v>168.7</v>
      </c>
      <c r="AE52" s="179">
        <v>333.2</v>
      </c>
      <c r="AF52" s="178">
        <v>136.30000000000001</v>
      </c>
      <c r="AG52" s="178">
        <v>186.7</v>
      </c>
      <c r="AH52" s="179">
        <v>323.10000000000002</v>
      </c>
      <c r="AI52" s="178">
        <v>159.5</v>
      </c>
      <c r="AJ52" s="178">
        <v>156</v>
      </c>
      <c r="AK52" s="179">
        <v>315.39999999999998</v>
      </c>
      <c r="AL52" s="261">
        <v>119.4</v>
      </c>
      <c r="AM52" s="178">
        <v>140.19999999999999</v>
      </c>
      <c r="AN52" s="179">
        <v>259.7</v>
      </c>
      <c r="AO52" s="261">
        <v>112.19999999999999</v>
      </c>
      <c r="AP52" s="178">
        <v>93.4</v>
      </c>
      <c r="AQ52" s="179">
        <v>205.59999999999997</v>
      </c>
      <c r="AR52" s="261">
        <v>48.099999999999994</v>
      </c>
      <c r="AS52" s="178">
        <v>80.899999999999991</v>
      </c>
      <c r="AT52" s="179">
        <v>129</v>
      </c>
      <c r="AU52" s="261">
        <v>55.900000000000006</v>
      </c>
      <c r="AV52" s="178">
        <v>116.60000000000001</v>
      </c>
      <c r="AW52" s="179">
        <v>172.39999999999998</v>
      </c>
      <c r="AX52" s="261">
        <v>67.900000000000006</v>
      </c>
      <c r="AY52" s="178">
        <v>76.2</v>
      </c>
      <c r="AZ52" s="179">
        <v>144.19999999999999</v>
      </c>
      <c r="BA52" s="261">
        <v>76</v>
      </c>
      <c r="BB52" s="178">
        <v>103.7</v>
      </c>
      <c r="BC52" s="179">
        <v>179.70000000000002</v>
      </c>
      <c r="BD52" s="261">
        <v>70</v>
      </c>
      <c r="BE52" s="178">
        <v>45.6</v>
      </c>
      <c r="BF52" s="179">
        <v>115.60000000000001</v>
      </c>
      <c r="BG52" s="261">
        <v>40.299999999999997</v>
      </c>
      <c r="BH52" s="178">
        <v>49.29999999999999</v>
      </c>
      <c r="BI52" s="179">
        <v>89.6</v>
      </c>
      <c r="BJ52" s="261">
        <v>26.065999999999999</v>
      </c>
      <c r="BK52" s="178">
        <v>57.331000000000003</v>
      </c>
      <c r="BL52" s="179">
        <v>83.397000000000006</v>
      </c>
      <c r="BM52" s="261">
        <v>79.192999999999998</v>
      </c>
    </row>
    <row r="53" spans="1:65" s="180" customFormat="1" x14ac:dyDescent="0.2">
      <c r="A53" s="173" t="s">
        <v>233</v>
      </c>
      <c r="B53" s="188">
        <v>302</v>
      </c>
      <c r="C53" s="188">
        <v>306.89999999999998</v>
      </c>
      <c r="D53" s="187">
        <v>608.9</v>
      </c>
      <c r="E53" s="188">
        <v>238.2</v>
      </c>
      <c r="F53" s="188">
        <v>359.3</v>
      </c>
      <c r="G53" s="187">
        <v>597.5</v>
      </c>
      <c r="H53" s="188">
        <v>331.1</v>
      </c>
      <c r="I53" s="188">
        <v>281.8</v>
      </c>
      <c r="J53" s="187">
        <v>612.9</v>
      </c>
      <c r="K53" s="188">
        <v>285.5</v>
      </c>
      <c r="L53" s="188">
        <v>317.39999999999998</v>
      </c>
      <c r="M53" s="187">
        <v>602.9</v>
      </c>
      <c r="N53" s="188">
        <v>297.3</v>
      </c>
      <c r="O53" s="188">
        <v>290.5</v>
      </c>
      <c r="P53" s="187">
        <v>587.70000000000005</v>
      </c>
      <c r="Q53" s="188">
        <v>282.8</v>
      </c>
      <c r="R53" s="188">
        <v>307</v>
      </c>
      <c r="S53" s="187">
        <v>589.9</v>
      </c>
      <c r="T53" s="188">
        <v>232.8</v>
      </c>
      <c r="U53" s="188">
        <v>289.10000000000002</v>
      </c>
      <c r="V53" s="187">
        <v>522</v>
      </c>
      <c r="W53" s="188">
        <v>231.7</v>
      </c>
      <c r="X53" s="188">
        <v>299.7</v>
      </c>
      <c r="Y53" s="187">
        <v>531.4</v>
      </c>
      <c r="Z53" s="188">
        <v>271.39999999999998</v>
      </c>
      <c r="AA53" s="188">
        <v>302.60000000000002</v>
      </c>
      <c r="AB53" s="187">
        <v>574</v>
      </c>
      <c r="AC53" s="188">
        <v>286.7</v>
      </c>
      <c r="AD53" s="188">
        <v>293.7</v>
      </c>
      <c r="AE53" s="187">
        <v>580.4</v>
      </c>
      <c r="AF53" s="188">
        <v>261.10000000000002</v>
      </c>
      <c r="AG53" s="188">
        <v>316.89999999999998</v>
      </c>
      <c r="AH53" s="187">
        <v>578</v>
      </c>
      <c r="AI53" s="188">
        <v>290.3</v>
      </c>
      <c r="AJ53" s="188">
        <v>295.65899999999999</v>
      </c>
      <c r="AK53" s="187">
        <v>585.95899999999995</v>
      </c>
      <c r="AL53" s="222">
        <v>251.1</v>
      </c>
      <c r="AM53" s="188">
        <v>269.20000000000005</v>
      </c>
      <c r="AN53" s="187">
        <v>520.29999999999995</v>
      </c>
      <c r="AO53" s="222">
        <v>244.8</v>
      </c>
      <c r="AP53" s="188">
        <v>218.70000000000002</v>
      </c>
      <c r="AQ53" s="187">
        <v>463.6</v>
      </c>
      <c r="AR53" s="222">
        <v>183.39999999999998</v>
      </c>
      <c r="AS53" s="188">
        <v>216.3</v>
      </c>
      <c r="AT53" s="187">
        <v>399.7</v>
      </c>
      <c r="AU53" s="222">
        <v>187.5</v>
      </c>
      <c r="AV53" s="188">
        <v>244.6</v>
      </c>
      <c r="AW53" s="187">
        <v>432</v>
      </c>
      <c r="AX53" s="222">
        <v>214.5</v>
      </c>
      <c r="AY53" s="188">
        <v>203.5</v>
      </c>
      <c r="AZ53" s="187">
        <v>417.9</v>
      </c>
      <c r="BA53" s="222">
        <v>221.8</v>
      </c>
      <c r="BB53" s="188">
        <v>210.3</v>
      </c>
      <c r="BC53" s="187">
        <v>432.20000000000005</v>
      </c>
      <c r="BD53" s="222">
        <v>215.10000000000002</v>
      </c>
      <c r="BE53" s="188">
        <v>199.6</v>
      </c>
      <c r="BF53" s="187">
        <v>414.69999999999993</v>
      </c>
      <c r="BG53" s="222">
        <v>173.5</v>
      </c>
      <c r="BH53" s="188">
        <v>191.20000000000002</v>
      </c>
      <c r="BI53" s="187">
        <v>364.69999999999993</v>
      </c>
      <c r="BJ53" s="222">
        <v>134.03399999999999</v>
      </c>
      <c r="BK53" s="188">
        <v>163.858</v>
      </c>
      <c r="BL53" s="187">
        <v>297.892</v>
      </c>
      <c r="BM53" s="222">
        <v>184.68600000000001</v>
      </c>
    </row>
    <row r="54" spans="1:65" s="180" customFormat="1" x14ac:dyDescent="0.2">
      <c r="A54" s="213" t="s">
        <v>235</v>
      </c>
      <c r="B54" s="181"/>
      <c r="C54" s="181"/>
      <c r="D54" s="179"/>
      <c r="E54" s="181"/>
      <c r="F54" s="181"/>
      <c r="G54" s="179"/>
      <c r="H54" s="181"/>
      <c r="I54" s="181"/>
      <c r="J54" s="179"/>
      <c r="K54" s="181"/>
      <c r="L54" s="181"/>
      <c r="M54" s="179"/>
      <c r="N54" s="181"/>
      <c r="O54" s="181"/>
      <c r="P54" s="179"/>
      <c r="Q54" s="181"/>
      <c r="R54" s="181"/>
      <c r="S54" s="179"/>
      <c r="T54" s="181"/>
      <c r="U54" s="181"/>
      <c r="V54" s="179"/>
      <c r="W54" s="181"/>
      <c r="X54" s="181"/>
      <c r="Y54" s="179"/>
      <c r="Z54" s="181"/>
      <c r="AA54" s="181"/>
      <c r="AB54" s="179"/>
      <c r="AC54" s="181"/>
      <c r="AD54" s="181"/>
      <c r="AE54" s="179"/>
      <c r="AF54" s="181"/>
      <c r="AG54" s="181"/>
      <c r="AH54" s="179"/>
      <c r="AI54" s="181"/>
      <c r="AJ54" s="181"/>
      <c r="AK54" s="179"/>
      <c r="AL54" s="260"/>
      <c r="AM54" s="181"/>
      <c r="AN54" s="179"/>
      <c r="AO54" s="260"/>
      <c r="AP54" s="181"/>
      <c r="AQ54" s="179"/>
      <c r="AR54" s="260"/>
      <c r="AS54" s="181"/>
      <c r="AT54" s="179"/>
      <c r="AU54" s="260"/>
      <c r="AV54" s="181"/>
      <c r="AW54" s="179"/>
      <c r="AX54" s="260"/>
      <c r="AY54" s="181"/>
      <c r="AZ54" s="179"/>
      <c r="BA54" s="260"/>
      <c r="BB54" s="181"/>
      <c r="BC54" s="179"/>
      <c r="BD54" s="260"/>
      <c r="BE54" s="181"/>
      <c r="BF54" s="179"/>
      <c r="BG54" s="260"/>
      <c r="BH54" s="181"/>
      <c r="BI54" s="179"/>
      <c r="BJ54" s="260"/>
      <c r="BK54" s="181"/>
      <c r="BL54" s="179"/>
      <c r="BM54" s="260"/>
    </row>
    <row r="55" spans="1:65" s="180" customFormat="1" x14ac:dyDescent="0.2">
      <c r="A55" s="182" t="s">
        <v>14</v>
      </c>
      <c r="B55" s="178">
        <v>0</v>
      </c>
      <c r="C55" s="178">
        <v>0</v>
      </c>
      <c r="D55" s="179">
        <v>0</v>
      </c>
      <c r="E55" s="178">
        <v>0</v>
      </c>
      <c r="F55" s="178">
        <v>0</v>
      </c>
      <c r="G55" s="179">
        <v>0</v>
      </c>
      <c r="H55" s="178">
        <v>0</v>
      </c>
      <c r="I55" s="178">
        <v>0</v>
      </c>
      <c r="J55" s="179">
        <v>0</v>
      </c>
      <c r="K55" s="178">
        <v>0</v>
      </c>
      <c r="L55" s="178">
        <v>0</v>
      </c>
      <c r="M55" s="179">
        <v>0</v>
      </c>
      <c r="N55" s="178">
        <v>0</v>
      </c>
      <c r="O55" s="178">
        <v>0</v>
      </c>
      <c r="P55" s="179">
        <v>0</v>
      </c>
      <c r="Q55" s="178">
        <v>0</v>
      </c>
      <c r="R55" s="178">
        <v>0</v>
      </c>
      <c r="S55" s="179">
        <v>0</v>
      </c>
      <c r="T55" s="178">
        <v>0</v>
      </c>
      <c r="U55" s="178">
        <v>0</v>
      </c>
      <c r="V55" s="179">
        <v>0</v>
      </c>
      <c r="W55" s="178">
        <v>0</v>
      </c>
      <c r="X55" s="178">
        <v>0</v>
      </c>
      <c r="Y55" s="179">
        <v>0</v>
      </c>
      <c r="Z55" s="178">
        <v>0</v>
      </c>
      <c r="AA55" s="178">
        <v>0</v>
      </c>
      <c r="AB55" s="179">
        <v>0</v>
      </c>
      <c r="AC55" s="178">
        <v>0</v>
      </c>
      <c r="AD55" s="178">
        <v>0</v>
      </c>
      <c r="AE55" s="179">
        <v>0</v>
      </c>
      <c r="AF55" s="178">
        <v>0</v>
      </c>
      <c r="AG55" s="178">
        <v>0</v>
      </c>
      <c r="AH55" s="179">
        <v>0</v>
      </c>
      <c r="AI55" s="178">
        <v>0</v>
      </c>
      <c r="AJ55" s="178">
        <v>12.4</v>
      </c>
      <c r="AK55" s="179">
        <v>12.4</v>
      </c>
      <c r="AL55" s="261">
        <v>86.5</v>
      </c>
      <c r="AM55" s="178">
        <v>86.5</v>
      </c>
      <c r="AN55" s="179">
        <v>173</v>
      </c>
      <c r="AO55" s="261">
        <v>79</v>
      </c>
      <c r="AP55" s="178">
        <v>90.2</v>
      </c>
      <c r="AQ55" s="179">
        <v>169.2</v>
      </c>
      <c r="AR55" s="261">
        <v>86.8</v>
      </c>
      <c r="AS55" s="178">
        <v>96.3</v>
      </c>
      <c r="AT55" s="179">
        <v>183.1</v>
      </c>
      <c r="AU55" s="261">
        <v>97.5</v>
      </c>
      <c r="AV55" s="178">
        <v>85.9</v>
      </c>
      <c r="AW55" s="179">
        <v>183.4</v>
      </c>
      <c r="AX55" s="261">
        <v>92.3</v>
      </c>
      <c r="AY55" s="178">
        <v>95.7</v>
      </c>
      <c r="AZ55" s="179">
        <v>187.9</v>
      </c>
      <c r="BA55" s="261">
        <v>84.9</v>
      </c>
      <c r="BB55" s="178">
        <v>71.900000000000006</v>
      </c>
      <c r="BC55" s="179">
        <v>156.9</v>
      </c>
      <c r="BD55" s="261">
        <v>106.7</v>
      </c>
      <c r="BE55" s="178">
        <v>102.7</v>
      </c>
      <c r="BF55" s="179">
        <v>209.5</v>
      </c>
      <c r="BG55" s="261">
        <v>109.1</v>
      </c>
      <c r="BH55" s="178">
        <v>111.6</v>
      </c>
      <c r="BI55" s="179">
        <v>220.7</v>
      </c>
      <c r="BJ55" s="261">
        <v>77.287000000000006</v>
      </c>
      <c r="BK55" s="178">
        <v>86.066000000000003</v>
      </c>
      <c r="BL55" s="179">
        <v>163.35300000000001</v>
      </c>
      <c r="BM55" s="261">
        <v>79.712000000000003</v>
      </c>
    </row>
    <row r="56" spans="1:65" s="180" customFormat="1" x14ac:dyDescent="0.2">
      <c r="A56" s="182" t="s">
        <v>15</v>
      </c>
      <c r="B56" s="178">
        <v>0</v>
      </c>
      <c r="C56" s="178">
        <v>0</v>
      </c>
      <c r="D56" s="179">
        <v>0</v>
      </c>
      <c r="E56" s="178">
        <v>0</v>
      </c>
      <c r="F56" s="178">
        <v>0</v>
      </c>
      <c r="G56" s="179">
        <v>0</v>
      </c>
      <c r="H56" s="178">
        <v>0</v>
      </c>
      <c r="I56" s="178">
        <v>0</v>
      </c>
      <c r="J56" s="179">
        <v>0</v>
      </c>
      <c r="K56" s="178">
        <v>0</v>
      </c>
      <c r="L56" s="178">
        <v>0</v>
      </c>
      <c r="M56" s="179">
        <v>0</v>
      </c>
      <c r="N56" s="178">
        <v>0</v>
      </c>
      <c r="O56" s="178">
        <v>0</v>
      </c>
      <c r="P56" s="179">
        <v>0</v>
      </c>
      <c r="Q56" s="178">
        <v>0</v>
      </c>
      <c r="R56" s="178">
        <v>0</v>
      </c>
      <c r="S56" s="179">
        <v>0</v>
      </c>
      <c r="T56" s="178">
        <v>0</v>
      </c>
      <c r="U56" s="178">
        <v>0</v>
      </c>
      <c r="V56" s="179">
        <v>0</v>
      </c>
      <c r="W56" s="178">
        <v>0</v>
      </c>
      <c r="X56" s="178">
        <v>0</v>
      </c>
      <c r="Y56" s="179">
        <v>0</v>
      </c>
      <c r="Z56" s="178">
        <v>0</v>
      </c>
      <c r="AA56" s="178">
        <v>0</v>
      </c>
      <c r="AB56" s="179">
        <v>0</v>
      </c>
      <c r="AC56" s="178">
        <v>0</v>
      </c>
      <c r="AD56" s="178">
        <v>0</v>
      </c>
      <c r="AE56" s="179">
        <v>0</v>
      </c>
      <c r="AF56" s="178">
        <v>0</v>
      </c>
      <c r="AG56" s="178">
        <v>0</v>
      </c>
      <c r="AH56" s="179">
        <v>0</v>
      </c>
      <c r="AI56" s="178">
        <v>0</v>
      </c>
      <c r="AJ56" s="178">
        <v>10.1</v>
      </c>
      <c r="AK56" s="179">
        <v>10.1</v>
      </c>
      <c r="AL56" s="261">
        <v>49.4</v>
      </c>
      <c r="AM56" s="178">
        <v>39.9</v>
      </c>
      <c r="AN56" s="179">
        <v>89.3</v>
      </c>
      <c r="AO56" s="261">
        <v>42</v>
      </c>
      <c r="AP56" s="178">
        <v>22.3</v>
      </c>
      <c r="AQ56" s="179">
        <v>64.3</v>
      </c>
      <c r="AR56" s="261">
        <v>6.2</v>
      </c>
      <c r="AS56" s="178">
        <v>15.9</v>
      </c>
      <c r="AT56" s="179">
        <v>22.1</v>
      </c>
      <c r="AU56" s="261">
        <v>22.5</v>
      </c>
      <c r="AV56" s="178">
        <v>12.2</v>
      </c>
      <c r="AW56" s="179">
        <v>34.700000000000003</v>
      </c>
      <c r="AX56" s="261">
        <v>0.8</v>
      </c>
      <c r="AY56" s="178">
        <v>0.6</v>
      </c>
      <c r="AZ56" s="179">
        <v>1.4</v>
      </c>
      <c r="BA56" s="261">
        <v>8.1</v>
      </c>
      <c r="BB56" s="178">
        <v>3.6</v>
      </c>
      <c r="BC56" s="179">
        <v>11.7</v>
      </c>
      <c r="BD56" s="261">
        <v>1.3</v>
      </c>
      <c r="BE56" s="178">
        <v>1.8</v>
      </c>
      <c r="BF56" s="179">
        <v>3.1</v>
      </c>
      <c r="BG56" s="261">
        <v>1.2</v>
      </c>
      <c r="BH56" s="178">
        <v>0.2</v>
      </c>
      <c r="BI56" s="179">
        <v>1.3</v>
      </c>
      <c r="BJ56" s="261">
        <v>5.21</v>
      </c>
      <c r="BK56" s="178">
        <v>10.833</v>
      </c>
      <c r="BL56" s="179">
        <v>16.042999999999999</v>
      </c>
      <c r="BM56" s="261">
        <v>6.1449999999999996</v>
      </c>
    </row>
    <row r="57" spans="1:65" s="180" customFormat="1" x14ac:dyDescent="0.2">
      <c r="A57" s="173" t="s">
        <v>236</v>
      </c>
      <c r="B57" s="188">
        <v>0</v>
      </c>
      <c r="C57" s="188">
        <v>0</v>
      </c>
      <c r="D57" s="187">
        <v>0</v>
      </c>
      <c r="E57" s="188">
        <v>0</v>
      </c>
      <c r="F57" s="188">
        <v>0</v>
      </c>
      <c r="G57" s="187">
        <v>0</v>
      </c>
      <c r="H57" s="188">
        <v>0</v>
      </c>
      <c r="I57" s="188">
        <v>0</v>
      </c>
      <c r="J57" s="187">
        <v>0</v>
      </c>
      <c r="K57" s="188">
        <v>0</v>
      </c>
      <c r="L57" s="188">
        <v>0</v>
      </c>
      <c r="M57" s="187">
        <v>0</v>
      </c>
      <c r="N57" s="188">
        <v>0</v>
      </c>
      <c r="O57" s="188">
        <v>0</v>
      </c>
      <c r="P57" s="187">
        <v>0</v>
      </c>
      <c r="Q57" s="188">
        <v>0</v>
      </c>
      <c r="R57" s="188">
        <v>0</v>
      </c>
      <c r="S57" s="187">
        <v>0</v>
      </c>
      <c r="T57" s="188">
        <v>0</v>
      </c>
      <c r="U57" s="188">
        <v>0</v>
      </c>
      <c r="V57" s="187">
        <v>0</v>
      </c>
      <c r="W57" s="188">
        <v>0</v>
      </c>
      <c r="X57" s="188">
        <v>0</v>
      </c>
      <c r="Y57" s="187">
        <v>0</v>
      </c>
      <c r="Z57" s="188">
        <v>0</v>
      </c>
      <c r="AA57" s="188">
        <v>0</v>
      </c>
      <c r="AB57" s="187">
        <v>0</v>
      </c>
      <c r="AC57" s="188">
        <v>0</v>
      </c>
      <c r="AD57" s="188">
        <v>0</v>
      </c>
      <c r="AE57" s="187">
        <v>0</v>
      </c>
      <c r="AF57" s="188">
        <v>0</v>
      </c>
      <c r="AG57" s="188">
        <v>0</v>
      </c>
      <c r="AH57" s="187">
        <v>0</v>
      </c>
      <c r="AI57" s="188">
        <v>0</v>
      </c>
      <c r="AJ57" s="188">
        <v>22.5</v>
      </c>
      <c r="AK57" s="187">
        <v>22.5</v>
      </c>
      <c r="AL57" s="222">
        <v>135.9</v>
      </c>
      <c r="AM57" s="188">
        <v>126.4</v>
      </c>
      <c r="AN57" s="187">
        <v>262.3</v>
      </c>
      <c r="AO57" s="222">
        <v>121</v>
      </c>
      <c r="AP57" s="188">
        <v>112.6</v>
      </c>
      <c r="AQ57" s="187">
        <v>233.5</v>
      </c>
      <c r="AR57" s="222">
        <v>93</v>
      </c>
      <c r="AS57" s="188">
        <v>112.2</v>
      </c>
      <c r="AT57" s="187">
        <v>205.2</v>
      </c>
      <c r="AU57" s="222">
        <v>120</v>
      </c>
      <c r="AV57" s="188">
        <v>98.1</v>
      </c>
      <c r="AW57" s="187">
        <v>218.1</v>
      </c>
      <c r="AX57" s="222">
        <v>93</v>
      </c>
      <c r="AY57" s="188">
        <v>96.3</v>
      </c>
      <c r="AZ57" s="187">
        <v>189.4</v>
      </c>
      <c r="BA57" s="222">
        <v>93</v>
      </c>
      <c r="BB57" s="188">
        <v>75.5</v>
      </c>
      <c r="BC57" s="187">
        <v>168.5</v>
      </c>
      <c r="BD57" s="222">
        <v>108</v>
      </c>
      <c r="BE57" s="188">
        <v>104.6</v>
      </c>
      <c r="BF57" s="187">
        <v>212.6</v>
      </c>
      <c r="BG57" s="222">
        <v>110.3</v>
      </c>
      <c r="BH57" s="188">
        <v>111.7</v>
      </c>
      <c r="BI57" s="187">
        <v>222</v>
      </c>
      <c r="BJ57" s="222">
        <v>82.497</v>
      </c>
      <c r="BK57" s="188">
        <v>96.899000000000001</v>
      </c>
      <c r="BL57" s="187">
        <v>179.39599999999999</v>
      </c>
      <c r="BM57" s="222">
        <v>85.856999999999999</v>
      </c>
    </row>
    <row r="58" spans="1:65" s="180" customFormat="1" x14ac:dyDescent="0.2">
      <c r="A58" s="189"/>
      <c r="B58" s="178"/>
      <c r="C58" s="178"/>
      <c r="D58" s="179"/>
      <c r="E58" s="178"/>
      <c r="F58" s="178"/>
      <c r="G58" s="179"/>
      <c r="H58" s="178"/>
      <c r="I58" s="178"/>
      <c r="J58" s="179"/>
      <c r="K58" s="178"/>
      <c r="L58" s="178"/>
      <c r="M58" s="179"/>
      <c r="N58" s="178"/>
      <c r="O58" s="178"/>
      <c r="P58" s="179"/>
      <c r="Q58" s="178"/>
      <c r="R58" s="178"/>
      <c r="S58" s="179"/>
      <c r="T58" s="178"/>
      <c r="U58" s="178"/>
      <c r="V58" s="179"/>
      <c r="W58" s="178"/>
      <c r="X58" s="178"/>
      <c r="Y58" s="179"/>
      <c r="Z58" s="178"/>
      <c r="AA58" s="178"/>
      <c r="AB58" s="179"/>
      <c r="AC58" s="178"/>
      <c r="AD58" s="178"/>
      <c r="AE58" s="179"/>
      <c r="AF58" s="178"/>
      <c r="AG58" s="178"/>
      <c r="AH58" s="179"/>
      <c r="AI58" s="178"/>
      <c r="AJ58" s="178"/>
      <c r="AK58" s="179"/>
      <c r="AL58" s="261"/>
      <c r="AM58" s="178"/>
      <c r="AN58" s="179"/>
      <c r="AO58" s="261"/>
      <c r="AP58" s="178"/>
      <c r="AQ58" s="179"/>
      <c r="AR58" s="261"/>
      <c r="AS58" s="178"/>
      <c r="AT58" s="179"/>
      <c r="AU58" s="179"/>
      <c r="AV58" s="178"/>
      <c r="AW58" s="179"/>
      <c r="AX58" s="179"/>
      <c r="AY58" s="178"/>
      <c r="AZ58" s="179"/>
      <c r="BA58" s="179"/>
      <c r="BB58" s="178"/>
      <c r="BC58" s="179"/>
      <c r="BD58" s="179"/>
      <c r="BE58" s="178"/>
      <c r="BF58" s="179"/>
      <c r="BG58" s="179"/>
      <c r="BH58" s="178"/>
      <c r="BI58" s="179"/>
      <c r="BJ58" s="179"/>
      <c r="BK58" s="178"/>
      <c r="BL58" s="179"/>
      <c r="BM58" s="179"/>
    </row>
    <row r="59" spans="1:65" s="180" customFormat="1" ht="18" customHeight="1" x14ac:dyDescent="0.2">
      <c r="A59" s="190" t="s">
        <v>10</v>
      </c>
      <c r="B59" s="178"/>
      <c r="C59" s="178"/>
      <c r="D59" s="179"/>
      <c r="E59" s="178"/>
      <c r="F59" s="178"/>
      <c r="G59" s="179"/>
      <c r="H59" s="178"/>
      <c r="I59" s="178"/>
      <c r="J59" s="179"/>
      <c r="K59" s="178"/>
      <c r="L59" s="178"/>
      <c r="M59" s="179"/>
      <c r="N59" s="178"/>
      <c r="O59" s="178"/>
      <c r="P59" s="179"/>
      <c r="Q59" s="178"/>
      <c r="R59" s="178"/>
      <c r="S59" s="179"/>
      <c r="T59" s="178"/>
      <c r="U59" s="178"/>
      <c r="V59" s="179"/>
      <c r="W59" s="178"/>
      <c r="X59" s="178"/>
      <c r="Y59" s="179"/>
      <c r="Z59" s="178"/>
      <c r="AA59" s="178"/>
      <c r="AB59" s="179"/>
      <c r="AC59" s="178"/>
      <c r="AD59" s="178"/>
      <c r="AE59" s="179"/>
      <c r="AF59" s="178"/>
      <c r="AG59" s="178"/>
      <c r="AH59" s="179"/>
      <c r="AI59" s="178"/>
      <c r="AJ59" s="178"/>
      <c r="AK59" s="179"/>
      <c r="AL59" s="261"/>
      <c r="AM59" s="178"/>
      <c r="AN59" s="179"/>
      <c r="AO59" s="261"/>
      <c r="AP59" s="178"/>
      <c r="AQ59" s="179"/>
      <c r="AR59" s="261"/>
      <c r="AS59" s="178"/>
      <c r="AT59" s="179"/>
      <c r="AU59" s="261"/>
      <c r="AV59" s="178"/>
      <c r="AW59" s="179"/>
      <c r="AX59" s="261"/>
      <c r="AY59" s="178"/>
      <c r="AZ59" s="179"/>
      <c r="BA59" s="261"/>
      <c r="BB59" s="178"/>
      <c r="BC59" s="179"/>
      <c r="BD59" s="261"/>
      <c r="BE59" s="178"/>
      <c r="BF59" s="179"/>
      <c r="BG59" s="261"/>
      <c r="BH59" s="178"/>
      <c r="BI59" s="179"/>
      <c r="BJ59" s="261"/>
      <c r="BK59" s="178"/>
      <c r="BL59" s="179"/>
      <c r="BM59" s="261"/>
    </row>
    <row r="60" spans="1:65" s="180" customFormat="1" x14ac:dyDescent="0.2">
      <c r="A60" s="213" t="s">
        <v>220</v>
      </c>
      <c r="B60" s="178"/>
      <c r="C60" s="178"/>
      <c r="D60" s="179"/>
      <c r="E60" s="178"/>
      <c r="F60" s="178"/>
      <c r="G60" s="179"/>
      <c r="H60" s="178"/>
      <c r="I60" s="178"/>
      <c r="J60" s="179"/>
      <c r="K60" s="178"/>
      <c r="L60" s="178"/>
      <c r="M60" s="179"/>
      <c r="N60" s="178"/>
      <c r="O60" s="178"/>
      <c r="P60" s="179"/>
      <c r="Q60" s="178"/>
      <c r="R60" s="178"/>
      <c r="S60" s="179"/>
      <c r="T60" s="178"/>
      <c r="U60" s="178"/>
      <c r="V60" s="179"/>
      <c r="W60" s="178"/>
      <c r="X60" s="178"/>
      <c r="Y60" s="179"/>
      <c r="Z60" s="178"/>
      <c r="AA60" s="178"/>
      <c r="AB60" s="179"/>
      <c r="AC60" s="178"/>
      <c r="AD60" s="178"/>
      <c r="AE60" s="179"/>
      <c r="AF60" s="178"/>
      <c r="AG60" s="178"/>
      <c r="AH60" s="179"/>
      <c r="AI60" s="178"/>
      <c r="AJ60" s="178"/>
      <c r="AK60" s="179"/>
      <c r="AL60" s="261"/>
      <c r="AM60" s="178"/>
      <c r="AN60" s="179"/>
      <c r="AO60" s="261"/>
      <c r="AP60" s="178"/>
      <c r="AQ60" s="179"/>
      <c r="AR60" s="261"/>
      <c r="AS60" s="178"/>
      <c r="AT60" s="179"/>
      <c r="AU60" s="261"/>
      <c r="AV60" s="178"/>
      <c r="AW60" s="179"/>
      <c r="AX60" s="261"/>
      <c r="AY60" s="178"/>
      <c r="AZ60" s="179"/>
      <c r="BA60" s="261"/>
      <c r="BB60" s="178"/>
      <c r="BC60" s="179"/>
      <c r="BD60" s="261"/>
      <c r="BE60" s="178"/>
      <c r="BF60" s="179"/>
      <c r="BG60" s="261"/>
      <c r="BH60" s="178"/>
      <c r="BI60" s="179"/>
      <c r="BJ60" s="261"/>
      <c r="BK60" s="178"/>
      <c r="BL60" s="179"/>
      <c r="BM60" s="261"/>
    </row>
    <row r="61" spans="1:65" s="180" customFormat="1" x14ac:dyDescent="0.2">
      <c r="A61" s="182" t="s">
        <v>14</v>
      </c>
      <c r="B61" s="178">
        <v>121.5</v>
      </c>
      <c r="C61" s="178">
        <v>121.8</v>
      </c>
      <c r="D61" s="179">
        <v>243.3</v>
      </c>
      <c r="E61" s="178">
        <v>125.1</v>
      </c>
      <c r="F61" s="178">
        <v>118.1</v>
      </c>
      <c r="G61" s="179">
        <v>243.1</v>
      </c>
      <c r="H61" s="178">
        <v>122.6</v>
      </c>
      <c r="I61" s="178">
        <v>151.30000000000001</v>
      </c>
      <c r="J61" s="179">
        <v>273.89999999999998</v>
      </c>
      <c r="K61" s="178">
        <v>73</v>
      </c>
      <c r="L61" s="178">
        <v>70.5</v>
      </c>
      <c r="M61" s="179">
        <v>143.5</v>
      </c>
      <c r="N61" s="178">
        <v>90.9</v>
      </c>
      <c r="O61" s="178">
        <v>66.099999999999994</v>
      </c>
      <c r="P61" s="179">
        <v>157</v>
      </c>
      <c r="Q61" s="178">
        <v>0.3</v>
      </c>
      <c r="R61" s="178">
        <v>12.7</v>
      </c>
      <c r="S61" s="179">
        <v>12.9</v>
      </c>
      <c r="T61" s="178">
        <v>14.8</v>
      </c>
      <c r="U61" s="178">
        <v>12.3</v>
      </c>
      <c r="V61" s="179">
        <v>27.1</v>
      </c>
      <c r="W61" s="178">
        <v>10.3</v>
      </c>
      <c r="X61" s="178">
        <v>10.1</v>
      </c>
      <c r="Y61" s="179">
        <v>20.399999999999999</v>
      </c>
      <c r="Z61" s="178">
        <v>12.4</v>
      </c>
      <c r="AA61" s="178">
        <v>11</v>
      </c>
      <c r="AB61" s="179">
        <v>23.4</v>
      </c>
      <c r="AC61" s="178">
        <v>32.299999999999997</v>
      </c>
      <c r="AD61" s="178">
        <v>25.4</v>
      </c>
      <c r="AE61" s="179">
        <v>57.7</v>
      </c>
      <c r="AF61" s="178">
        <v>20.100000000000001</v>
      </c>
      <c r="AG61" s="178">
        <v>18.8</v>
      </c>
      <c r="AH61" s="179">
        <v>38.9</v>
      </c>
      <c r="AI61" s="178">
        <v>20</v>
      </c>
      <c r="AJ61" s="178">
        <v>20.6</v>
      </c>
      <c r="AK61" s="179">
        <v>40.6</v>
      </c>
      <c r="AL61" s="261">
        <v>21.6</v>
      </c>
      <c r="AM61" s="178">
        <v>15.3</v>
      </c>
      <c r="AN61" s="179">
        <v>36.799999999999997</v>
      </c>
      <c r="AO61" s="261">
        <v>12.7</v>
      </c>
      <c r="AP61" s="178">
        <v>19</v>
      </c>
      <c r="AQ61" s="179">
        <v>31.7</v>
      </c>
      <c r="AR61" s="261">
        <v>18.899999999999999</v>
      </c>
      <c r="AS61" s="178">
        <v>16.399999999999999</v>
      </c>
      <c r="AT61" s="179">
        <v>35.299999999999997</v>
      </c>
      <c r="AU61" s="261">
        <v>9.4</v>
      </c>
      <c r="AV61" s="178">
        <v>7</v>
      </c>
      <c r="AW61" s="179">
        <v>16.5</v>
      </c>
      <c r="AX61" s="261">
        <v>3.1</v>
      </c>
      <c r="AY61" s="178">
        <v>0.2</v>
      </c>
      <c r="AZ61" s="179">
        <v>3.3</v>
      </c>
      <c r="BA61" s="261">
        <v>0</v>
      </c>
      <c r="BB61" s="178">
        <v>0</v>
      </c>
      <c r="BC61" s="179">
        <v>0</v>
      </c>
      <c r="BD61" s="261">
        <v>0</v>
      </c>
      <c r="BE61" s="178">
        <v>0</v>
      </c>
      <c r="BF61" s="179">
        <v>0</v>
      </c>
      <c r="BG61" s="261">
        <v>0</v>
      </c>
      <c r="BH61" s="178">
        <v>0</v>
      </c>
      <c r="BI61" s="179">
        <v>0</v>
      </c>
      <c r="BJ61" s="261">
        <v>0</v>
      </c>
      <c r="BK61" s="178">
        <v>0</v>
      </c>
      <c r="BL61" s="179">
        <v>0</v>
      </c>
      <c r="BM61" s="261">
        <v>0</v>
      </c>
    </row>
    <row r="62" spans="1:65" s="180" customFormat="1" x14ac:dyDescent="0.2">
      <c r="A62" s="182" t="s">
        <v>15</v>
      </c>
      <c r="B62" s="178">
        <v>86.4</v>
      </c>
      <c r="C62" s="178">
        <v>101.2</v>
      </c>
      <c r="D62" s="179">
        <v>187.6</v>
      </c>
      <c r="E62" s="178">
        <v>77.7</v>
      </c>
      <c r="F62" s="178">
        <v>94</v>
      </c>
      <c r="G62" s="179">
        <v>171.7</v>
      </c>
      <c r="H62" s="178">
        <v>80.7</v>
      </c>
      <c r="I62" s="178">
        <v>68</v>
      </c>
      <c r="J62" s="179">
        <v>148.69999999999999</v>
      </c>
      <c r="K62" s="178">
        <v>33.700000000000003</v>
      </c>
      <c r="L62" s="178">
        <v>73.5</v>
      </c>
      <c r="M62" s="179">
        <v>107.2</v>
      </c>
      <c r="N62" s="178">
        <v>45.9</v>
      </c>
      <c r="O62" s="178">
        <v>93.5</v>
      </c>
      <c r="P62" s="179">
        <v>139.4</v>
      </c>
      <c r="Q62" s="178">
        <v>0.1</v>
      </c>
      <c r="R62" s="178">
        <v>0.9</v>
      </c>
      <c r="S62" s="179">
        <v>1</v>
      </c>
      <c r="T62" s="178">
        <v>1.6</v>
      </c>
      <c r="U62" s="178">
        <v>0.6</v>
      </c>
      <c r="V62" s="179">
        <v>2.2000000000000002</v>
      </c>
      <c r="W62" s="178">
        <v>0.9</v>
      </c>
      <c r="X62" s="178">
        <v>0.7</v>
      </c>
      <c r="Y62" s="179">
        <v>1.6</v>
      </c>
      <c r="Z62" s="178">
        <v>0.9</v>
      </c>
      <c r="AA62" s="178">
        <v>1.3</v>
      </c>
      <c r="AB62" s="179">
        <v>2.1</v>
      </c>
      <c r="AC62" s="178">
        <v>1.9</v>
      </c>
      <c r="AD62" s="178">
        <v>3.3</v>
      </c>
      <c r="AE62" s="179">
        <v>5.0999999999999996</v>
      </c>
      <c r="AF62" s="178">
        <v>0.5</v>
      </c>
      <c r="AG62" s="178">
        <v>1.8</v>
      </c>
      <c r="AH62" s="179">
        <v>2.2999999999999998</v>
      </c>
      <c r="AI62" s="178">
        <v>2.6</v>
      </c>
      <c r="AJ62" s="178">
        <v>-0.8</v>
      </c>
      <c r="AK62" s="179">
        <v>1.8</v>
      </c>
      <c r="AL62" s="261">
        <v>0</v>
      </c>
      <c r="AM62" s="178">
        <v>0.7</v>
      </c>
      <c r="AN62" s="179">
        <v>0.8</v>
      </c>
      <c r="AO62" s="261">
        <v>0.1</v>
      </c>
      <c r="AP62" s="178">
        <v>0.2</v>
      </c>
      <c r="AQ62" s="179">
        <v>0.3</v>
      </c>
      <c r="AR62" s="261">
        <v>0.6</v>
      </c>
      <c r="AS62" s="178">
        <v>0.2</v>
      </c>
      <c r="AT62" s="179">
        <v>0.8</v>
      </c>
      <c r="AU62" s="261">
        <v>0.8</v>
      </c>
      <c r="AV62" s="178">
        <v>0.6</v>
      </c>
      <c r="AW62" s="179">
        <v>1.4</v>
      </c>
      <c r="AX62" s="261">
        <v>0</v>
      </c>
      <c r="AY62" s="178">
        <v>0</v>
      </c>
      <c r="AZ62" s="179">
        <v>0</v>
      </c>
      <c r="BA62" s="261">
        <v>0</v>
      </c>
      <c r="BB62" s="178">
        <v>0</v>
      </c>
      <c r="BC62" s="179">
        <v>0</v>
      </c>
      <c r="BD62" s="261">
        <v>0</v>
      </c>
      <c r="BE62" s="178">
        <v>0</v>
      </c>
      <c r="BF62" s="179">
        <v>0</v>
      </c>
      <c r="BG62" s="261">
        <v>0</v>
      </c>
      <c r="BH62" s="178">
        <v>0</v>
      </c>
      <c r="BI62" s="179">
        <v>0</v>
      </c>
      <c r="BJ62" s="261">
        <v>0</v>
      </c>
      <c r="BK62" s="178">
        <v>0</v>
      </c>
      <c r="BL62" s="179">
        <v>0</v>
      </c>
      <c r="BM62" s="261">
        <v>0</v>
      </c>
    </row>
    <row r="63" spans="1:65" s="180" customFormat="1" x14ac:dyDescent="0.2">
      <c r="A63" s="173" t="s">
        <v>222</v>
      </c>
      <c r="B63" s="188">
        <v>207.9</v>
      </c>
      <c r="C63" s="188">
        <v>223</v>
      </c>
      <c r="D63" s="187">
        <v>430.9</v>
      </c>
      <c r="E63" s="188">
        <v>202.8</v>
      </c>
      <c r="F63" s="188">
        <v>212.1</v>
      </c>
      <c r="G63" s="187">
        <v>414.8</v>
      </c>
      <c r="H63" s="188">
        <v>203.3</v>
      </c>
      <c r="I63" s="188">
        <v>219.3</v>
      </c>
      <c r="J63" s="187">
        <v>422.6</v>
      </c>
      <c r="K63" s="188">
        <v>106.7</v>
      </c>
      <c r="L63" s="188">
        <v>144</v>
      </c>
      <c r="M63" s="187">
        <v>250.7</v>
      </c>
      <c r="N63" s="188">
        <v>136.80000000000001</v>
      </c>
      <c r="O63" s="188">
        <v>159.69999999999999</v>
      </c>
      <c r="P63" s="187">
        <v>296.5</v>
      </c>
      <c r="Q63" s="188">
        <v>0.4</v>
      </c>
      <c r="R63" s="188">
        <v>13.6</v>
      </c>
      <c r="S63" s="187">
        <v>14</v>
      </c>
      <c r="T63" s="188">
        <v>16.399999999999999</v>
      </c>
      <c r="U63" s="188">
        <v>12.9</v>
      </c>
      <c r="V63" s="187">
        <v>29.3</v>
      </c>
      <c r="W63" s="188">
        <v>11.2</v>
      </c>
      <c r="X63" s="188">
        <v>10.8</v>
      </c>
      <c r="Y63" s="187">
        <v>22</v>
      </c>
      <c r="Z63" s="188">
        <v>13.3</v>
      </c>
      <c r="AA63" s="188">
        <v>12.2</v>
      </c>
      <c r="AB63" s="187">
        <v>25.5</v>
      </c>
      <c r="AC63" s="188">
        <v>34.1</v>
      </c>
      <c r="AD63" s="188">
        <v>28.7</v>
      </c>
      <c r="AE63" s="187">
        <v>62.8</v>
      </c>
      <c r="AF63" s="188">
        <v>20.6</v>
      </c>
      <c r="AG63" s="188">
        <v>20.6</v>
      </c>
      <c r="AH63" s="187">
        <v>41.2</v>
      </c>
      <c r="AI63" s="188">
        <v>22.6</v>
      </c>
      <c r="AJ63" s="188">
        <v>19.899999999999999</v>
      </c>
      <c r="AK63" s="187">
        <v>42.4</v>
      </c>
      <c r="AL63" s="222">
        <v>21.6</v>
      </c>
      <c r="AM63" s="188">
        <v>16</v>
      </c>
      <c r="AN63" s="187">
        <v>37.6</v>
      </c>
      <c r="AO63" s="222">
        <v>12.8</v>
      </c>
      <c r="AP63" s="188">
        <v>19.2</v>
      </c>
      <c r="AQ63" s="187">
        <v>31.9</v>
      </c>
      <c r="AR63" s="222">
        <v>19.5</v>
      </c>
      <c r="AS63" s="188">
        <v>16.7</v>
      </c>
      <c r="AT63" s="187">
        <v>36.200000000000003</v>
      </c>
      <c r="AU63" s="222">
        <v>10.3</v>
      </c>
      <c r="AV63" s="188">
        <v>7.6</v>
      </c>
      <c r="AW63" s="187">
        <v>17.899999999999999</v>
      </c>
      <c r="AX63" s="222">
        <v>3.1</v>
      </c>
      <c r="AY63" s="188">
        <v>0.2</v>
      </c>
      <c r="AZ63" s="187">
        <v>3.3</v>
      </c>
      <c r="BA63" s="222">
        <v>0</v>
      </c>
      <c r="BB63" s="188">
        <v>0</v>
      </c>
      <c r="BC63" s="187">
        <v>0</v>
      </c>
      <c r="BD63" s="222">
        <v>0</v>
      </c>
      <c r="BE63" s="188">
        <v>0</v>
      </c>
      <c r="BF63" s="187">
        <v>0</v>
      </c>
      <c r="BG63" s="222">
        <v>0</v>
      </c>
      <c r="BH63" s="188">
        <v>0</v>
      </c>
      <c r="BI63" s="187">
        <v>0</v>
      </c>
      <c r="BJ63" s="222">
        <v>0</v>
      </c>
      <c r="BK63" s="188">
        <v>0</v>
      </c>
      <c r="BL63" s="187">
        <v>0</v>
      </c>
      <c r="BM63" s="222">
        <v>0</v>
      </c>
    </row>
    <row r="64" spans="1:65" s="180" customFormat="1" x14ac:dyDescent="0.2">
      <c r="A64" s="189"/>
      <c r="B64" s="178"/>
      <c r="C64" s="178"/>
      <c r="D64" s="179"/>
      <c r="E64" s="178"/>
      <c r="F64" s="178"/>
      <c r="G64" s="179"/>
      <c r="H64" s="178"/>
      <c r="I64" s="178"/>
      <c r="J64" s="179"/>
      <c r="K64" s="178"/>
      <c r="L64" s="178"/>
      <c r="M64" s="179"/>
      <c r="N64" s="178"/>
      <c r="O64" s="178"/>
      <c r="P64" s="179"/>
      <c r="Q64" s="178"/>
      <c r="R64" s="178"/>
      <c r="S64" s="179"/>
      <c r="T64" s="178"/>
      <c r="U64" s="178"/>
      <c r="V64" s="179"/>
      <c r="W64" s="178"/>
      <c r="X64" s="178"/>
      <c r="Y64" s="179"/>
      <c r="Z64" s="178"/>
      <c r="AA64" s="178"/>
      <c r="AB64" s="179"/>
      <c r="AC64" s="178"/>
      <c r="AD64" s="178"/>
      <c r="AE64" s="179"/>
      <c r="AF64" s="178"/>
      <c r="AG64" s="178"/>
      <c r="AH64" s="179"/>
      <c r="AI64" s="178"/>
      <c r="AJ64" s="178"/>
      <c r="AK64" s="179"/>
      <c r="AL64" s="261"/>
      <c r="AM64" s="178"/>
      <c r="AN64" s="179"/>
      <c r="AO64" s="261"/>
      <c r="AP64" s="178"/>
      <c r="AQ64" s="179"/>
      <c r="AR64" s="261"/>
      <c r="AS64" s="178"/>
      <c r="AT64" s="179"/>
      <c r="AU64" s="261"/>
      <c r="AV64" s="178"/>
      <c r="AW64" s="179"/>
      <c r="AX64" s="261"/>
      <c r="AY64" s="178"/>
      <c r="AZ64" s="179"/>
      <c r="BA64" s="261"/>
      <c r="BB64" s="178"/>
      <c r="BC64" s="179"/>
      <c r="BD64" s="261"/>
      <c r="BE64" s="178"/>
      <c r="BF64" s="179"/>
      <c r="BG64" s="261"/>
      <c r="BH64" s="178"/>
      <c r="BI64" s="179"/>
      <c r="BJ64" s="261"/>
      <c r="BK64" s="178"/>
      <c r="BL64" s="179"/>
      <c r="BM64" s="261"/>
    </row>
    <row r="65" spans="1:65" s="180" customFormat="1" x14ac:dyDescent="0.2">
      <c r="A65" s="190" t="s">
        <v>223</v>
      </c>
      <c r="B65" s="178"/>
      <c r="C65" s="178"/>
      <c r="D65" s="179"/>
      <c r="E65" s="178"/>
      <c r="F65" s="178"/>
      <c r="G65" s="179"/>
      <c r="H65" s="178"/>
      <c r="I65" s="178"/>
      <c r="J65" s="179"/>
      <c r="K65" s="178"/>
      <c r="L65" s="178"/>
      <c r="M65" s="179"/>
      <c r="N65" s="178"/>
      <c r="O65" s="178"/>
      <c r="P65" s="179"/>
      <c r="Q65" s="178"/>
      <c r="R65" s="178"/>
      <c r="S65" s="179"/>
      <c r="T65" s="178"/>
      <c r="U65" s="178"/>
      <c r="V65" s="179"/>
      <c r="W65" s="178"/>
      <c r="X65" s="178"/>
      <c r="Y65" s="179"/>
      <c r="Z65" s="178"/>
      <c r="AA65" s="178"/>
      <c r="AB65" s="179"/>
      <c r="AC65" s="178"/>
      <c r="AD65" s="178"/>
      <c r="AE65" s="179"/>
      <c r="AF65" s="178"/>
      <c r="AG65" s="178"/>
      <c r="AH65" s="179"/>
      <c r="AI65" s="178"/>
      <c r="AJ65" s="178"/>
      <c r="AK65" s="179"/>
      <c r="AL65" s="261"/>
      <c r="AM65" s="178"/>
      <c r="AN65" s="179"/>
      <c r="AO65" s="261"/>
      <c r="AP65" s="178"/>
      <c r="AQ65" s="179"/>
      <c r="AR65" s="261"/>
      <c r="AS65" s="178"/>
      <c r="AT65" s="179"/>
      <c r="AU65" s="261"/>
      <c r="AV65" s="178"/>
      <c r="AW65" s="179"/>
      <c r="AX65" s="261"/>
      <c r="AY65" s="178"/>
      <c r="AZ65" s="179"/>
      <c r="BA65" s="261"/>
      <c r="BB65" s="178"/>
      <c r="BC65" s="179"/>
      <c r="BD65" s="261"/>
      <c r="BE65" s="178"/>
      <c r="BF65" s="179"/>
      <c r="BG65" s="261"/>
      <c r="BH65" s="178"/>
      <c r="BI65" s="179"/>
      <c r="BJ65" s="261"/>
      <c r="BK65" s="178"/>
      <c r="BL65" s="179"/>
      <c r="BM65" s="261"/>
    </row>
    <row r="66" spans="1:65" s="180" customFormat="1" x14ac:dyDescent="0.2">
      <c r="A66" s="213" t="s">
        <v>224</v>
      </c>
      <c r="B66" s="178"/>
      <c r="C66" s="178"/>
      <c r="D66" s="179"/>
      <c r="E66" s="178"/>
      <c r="F66" s="178"/>
      <c r="G66" s="179"/>
      <c r="H66" s="178"/>
      <c r="I66" s="178"/>
      <c r="J66" s="179"/>
      <c r="K66" s="178"/>
      <c r="L66" s="178"/>
      <c r="M66" s="179"/>
      <c r="N66" s="178"/>
      <c r="O66" s="178"/>
      <c r="P66" s="179"/>
      <c r="Q66" s="178"/>
      <c r="R66" s="178"/>
      <c r="S66" s="179"/>
      <c r="T66" s="178"/>
      <c r="U66" s="178"/>
      <c r="V66" s="179"/>
      <c r="W66" s="178"/>
      <c r="X66" s="178"/>
      <c r="Y66" s="179"/>
      <c r="Z66" s="178"/>
      <c r="AA66" s="178"/>
      <c r="AB66" s="179"/>
      <c r="AC66" s="178"/>
      <c r="AD66" s="178"/>
      <c r="AE66" s="179"/>
      <c r="AF66" s="178"/>
      <c r="AG66" s="178"/>
      <c r="AH66" s="179"/>
      <c r="AI66" s="178"/>
      <c r="AJ66" s="178"/>
      <c r="AK66" s="179"/>
      <c r="AL66" s="261"/>
      <c r="AM66" s="178"/>
      <c r="AN66" s="179"/>
      <c r="AO66" s="261"/>
      <c r="AP66" s="178"/>
      <c r="AQ66" s="179"/>
      <c r="AR66" s="261"/>
      <c r="AS66" s="178"/>
      <c r="AT66" s="179"/>
      <c r="AU66" s="261"/>
      <c r="AV66" s="178"/>
      <c r="AW66" s="179"/>
      <c r="AX66" s="261"/>
      <c r="AY66" s="178"/>
      <c r="AZ66" s="179"/>
      <c r="BA66" s="261"/>
      <c r="BB66" s="178"/>
      <c r="BC66" s="179"/>
      <c r="BD66" s="261"/>
      <c r="BE66" s="178"/>
      <c r="BF66" s="179"/>
      <c r="BG66" s="261"/>
      <c r="BH66" s="178"/>
      <c r="BI66" s="179"/>
      <c r="BJ66" s="261"/>
      <c r="BK66" s="178"/>
      <c r="BL66" s="179"/>
      <c r="BM66" s="261"/>
    </row>
    <row r="67" spans="1:65" s="180" customFormat="1" x14ac:dyDescent="0.2">
      <c r="A67" s="182" t="s">
        <v>14</v>
      </c>
      <c r="B67" s="141">
        <v>-2.2737367544323206E-13</v>
      </c>
      <c r="C67" s="141">
        <v>9.9999999999923261E-2</v>
      </c>
      <c r="D67" s="142">
        <v>0.10000000000030695</v>
      </c>
      <c r="E67" s="141">
        <v>-2.5579538487363607E-13</v>
      </c>
      <c r="F67" s="141">
        <v>-9.9999999999994316E-2</v>
      </c>
      <c r="G67" s="142">
        <v>0</v>
      </c>
      <c r="H67" s="141">
        <v>0</v>
      </c>
      <c r="I67" s="141">
        <v>0</v>
      </c>
      <c r="J67" s="142">
        <v>0</v>
      </c>
      <c r="K67" s="141">
        <v>-9.9999999999965894E-2</v>
      </c>
      <c r="L67" s="141">
        <v>3.4106051316484809E-13</v>
      </c>
      <c r="M67" s="142">
        <v>4.5474735088646412E-13</v>
      </c>
      <c r="N67" s="141">
        <v>0.10000000000005116</v>
      </c>
      <c r="O67" s="141">
        <v>0</v>
      </c>
      <c r="P67" s="142">
        <v>9.9999999999795364E-2</v>
      </c>
      <c r="Q67" s="141">
        <v>-1.0230705171920818E-13</v>
      </c>
      <c r="R67" s="141">
        <v>-1.0769699000000621</v>
      </c>
      <c r="S67" s="142">
        <v>-0.97696989999999495</v>
      </c>
      <c r="T67" s="141">
        <v>-2.0299051000001676</v>
      </c>
      <c r="U67" s="141">
        <v>-0.96910279999996263</v>
      </c>
      <c r="V67" s="142">
        <v>-2.9990079000001302</v>
      </c>
      <c r="W67" s="141">
        <v>-10.811194199999921</v>
      </c>
      <c r="X67" s="141">
        <v>-11.202628100000117</v>
      </c>
      <c r="Y67" s="142">
        <v>-22.213822299999855</v>
      </c>
      <c r="Z67" s="141">
        <v>-12.585004200000037</v>
      </c>
      <c r="AA67" s="141">
        <v>-13.199934699999801</v>
      </c>
      <c r="AB67" s="142">
        <v>-25.584938900000019</v>
      </c>
      <c r="AC67" s="141">
        <v>-15.801586999999628</v>
      </c>
      <c r="AD67" s="141">
        <v>-12.211413099999696</v>
      </c>
      <c r="AE67" s="142">
        <v>-27.813000099999456</v>
      </c>
      <c r="AF67" s="141">
        <v>-7.9345155000000673</v>
      </c>
      <c r="AG67" s="141">
        <v>-7.2690789000000002</v>
      </c>
      <c r="AH67" s="142">
        <v>-15.103594399999928</v>
      </c>
      <c r="AI67" s="141">
        <v>-8.7832784306466465</v>
      </c>
      <c r="AJ67" s="141">
        <v>-8.3924744111708733</v>
      </c>
      <c r="AK67" s="142">
        <v>-17.175752841818145</v>
      </c>
      <c r="AL67" s="224">
        <v>-6.9325305459744655</v>
      </c>
      <c r="AM67" s="141">
        <v>-5.9813700369194756</v>
      </c>
      <c r="AN67" s="142">
        <v>-12.713900582893118</v>
      </c>
      <c r="AO67" s="224">
        <v>-3.4582218576991401</v>
      </c>
      <c r="AP67" s="141">
        <v>-5.7379027114428709</v>
      </c>
      <c r="AQ67" s="142">
        <v>-9.1961245691408742</v>
      </c>
      <c r="AR67" s="224">
        <v>-4.5297155330403243</v>
      </c>
      <c r="AS67" s="141">
        <v>-2.9740465257906621</v>
      </c>
      <c r="AT67" s="142">
        <v>-7.5037620588312137</v>
      </c>
      <c r="AU67" s="224">
        <v>-2.7890838919442107</v>
      </c>
      <c r="AV67" s="141">
        <v>-1.48485583431534</v>
      </c>
      <c r="AW67" s="142">
        <v>-4.3739397262597777</v>
      </c>
      <c r="AX67" s="224">
        <v>-1.0825738112026557</v>
      </c>
      <c r="AY67" s="141">
        <v>-0.18586937884874716</v>
      </c>
      <c r="AZ67" s="142">
        <v>-1.1684431900505841</v>
      </c>
      <c r="BA67" s="224">
        <v>1.4575722681229308E-2</v>
      </c>
      <c r="BB67" s="141">
        <v>-39.504713511225418</v>
      </c>
      <c r="BC67" s="142">
        <v>-39.690137788544916</v>
      </c>
      <c r="BD67" s="224">
        <v>-40.334980315919893</v>
      </c>
      <c r="BE67" s="141">
        <v>-15.020729685825472</v>
      </c>
      <c r="BF67" s="142">
        <v>-55.255710001745229</v>
      </c>
      <c r="BG67" s="224">
        <v>-16.299999999999613</v>
      </c>
      <c r="BH67" s="141">
        <v>-14.700000000000045</v>
      </c>
      <c r="BI67" s="142">
        <v>-30.999999999999773</v>
      </c>
      <c r="BJ67" s="224">
        <v>-18.155999999999494</v>
      </c>
      <c r="BK67" s="141">
        <v>-44.191999999999553</v>
      </c>
      <c r="BL67" s="142">
        <v>-62.347999999999502</v>
      </c>
      <c r="BM67" s="224">
        <v>-37.205000000000382</v>
      </c>
    </row>
    <row r="68" spans="1:65" s="180" customFormat="1" x14ac:dyDescent="0.2">
      <c r="A68" s="182" t="s">
        <v>15</v>
      </c>
      <c r="B68" s="141">
        <v>-71.000000000000057</v>
      </c>
      <c r="C68" s="141">
        <v>-65.800000000000153</v>
      </c>
      <c r="D68" s="142">
        <v>-136.80000000000018</v>
      </c>
      <c r="E68" s="141">
        <v>0</v>
      </c>
      <c r="F68" s="141">
        <v>-86.499999999999829</v>
      </c>
      <c r="G68" s="142">
        <v>-86.399999999999906</v>
      </c>
      <c r="H68" s="141">
        <v>-11.100000000000023</v>
      </c>
      <c r="I68" s="141">
        <v>-13.099999999999987</v>
      </c>
      <c r="J68" s="142">
        <v>-24.100000000000279</v>
      </c>
      <c r="K68" s="141">
        <v>3.899999999995174E-2</v>
      </c>
      <c r="L68" s="141">
        <v>-44.22400000000011</v>
      </c>
      <c r="M68" s="142">
        <v>-44.284999999999975</v>
      </c>
      <c r="N68" s="141">
        <v>-61.500000000000036</v>
      </c>
      <c r="O68" s="141">
        <v>-114.60000000000001</v>
      </c>
      <c r="P68" s="142">
        <v>-176.09999999999982</v>
      </c>
      <c r="Q68" s="141">
        <v>-212.1999999999999</v>
      </c>
      <c r="R68" s="141">
        <v>-281.99999999999994</v>
      </c>
      <c r="S68" s="142">
        <v>-494.09999999999991</v>
      </c>
      <c r="T68" s="141">
        <v>-202.1</v>
      </c>
      <c r="U68" s="141">
        <v>-68.299999999999955</v>
      </c>
      <c r="V68" s="142">
        <v>-270.3</v>
      </c>
      <c r="W68" s="141">
        <v>-288.34599999999995</v>
      </c>
      <c r="X68" s="141">
        <v>-370.63299999999987</v>
      </c>
      <c r="Y68" s="142">
        <v>-658.9789999999997</v>
      </c>
      <c r="Z68" s="141">
        <v>-322.41900000000004</v>
      </c>
      <c r="AA68" s="141">
        <v>-374.95500000000004</v>
      </c>
      <c r="AB68" s="142">
        <v>-697.17399999999998</v>
      </c>
      <c r="AC68" s="141">
        <v>-381.6939999999999</v>
      </c>
      <c r="AD68" s="141">
        <v>-83.539938000000106</v>
      </c>
      <c r="AE68" s="142">
        <v>-465.23399999999998</v>
      </c>
      <c r="AF68" s="141">
        <v>-234.77500000000003</v>
      </c>
      <c r="AG68" s="141">
        <v>-310.00100000000009</v>
      </c>
      <c r="AH68" s="142">
        <v>-544.87599999999998</v>
      </c>
      <c r="AI68" s="141">
        <v>-99.429999999999978</v>
      </c>
      <c r="AJ68" s="141">
        <v>-63.386999999999986</v>
      </c>
      <c r="AK68" s="142">
        <v>-162.71699999999998</v>
      </c>
      <c r="AL68" s="224">
        <v>-114.85670000000002</v>
      </c>
      <c r="AM68" s="141">
        <v>-137.30530000000005</v>
      </c>
      <c r="AN68" s="142">
        <v>-252.36199999999997</v>
      </c>
      <c r="AO68" s="224">
        <v>-91.353999999999971</v>
      </c>
      <c r="AP68" s="141">
        <v>-122.35099999999998</v>
      </c>
      <c r="AQ68" s="142">
        <v>-213.50500000000008</v>
      </c>
      <c r="AR68" s="224">
        <v>-78.441999999999922</v>
      </c>
      <c r="AS68" s="141">
        <v>-106.58200000000001</v>
      </c>
      <c r="AT68" s="142">
        <v>-184.92400000000001</v>
      </c>
      <c r="AU68" s="224">
        <v>-128.07799999999997</v>
      </c>
      <c r="AV68" s="141">
        <v>-119.83000000000006</v>
      </c>
      <c r="AW68" s="142">
        <v>-248.00799999999998</v>
      </c>
      <c r="AX68" s="224">
        <v>-104.99200000000005</v>
      </c>
      <c r="AY68" s="141">
        <v>-134.55999999999983</v>
      </c>
      <c r="AZ68" s="142">
        <v>-239.65199999999982</v>
      </c>
      <c r="BA68" s="224">
        <v>-75.432999999999964</v>
      </c>
      <c r="BB68" s="141">
        <v>-145.06499999999994</v>
      </c>
      <c r="BC68" s="142">
        <v>-220.39800000000008</v>
      </c>
      <c r="BD68" s="224">
        <v>-86.757999999999981</v>
      </c>
      <c r="BE68" s="141">
        <v>-55.983000000000018</v>
      </c>
      <c r="BF68" s="142">
        <v>-142.74099999999999</v>
      </c>
      <c r="BG68" s="224">
        <v>-39.265000000000015</v>
      </c>
      <c r="BH68" s="141">
        <v>-49.293999999999969</v>
      </c>
      <c r="BI68" s="142">
        <v>-88.559000000000026</v>
      </c>
      <c r="BJ68" s="224">
        <v>-42.697999999999936</v>
      </c>
      <c r="BK68" s="141">
        <v>-30.628999999999966</v>
      </c>
      <c r="BL68" s="142">
        <v>-73.326999999999899</v>
      </c>
      <c r="BM68" s="224">
        <v>-22.896000000000001</v>
      </c>
    </row>
    <row r="69" spans="1:65" s="180" customFormat="1" x14ac:dyDescent="0.2">
      <c r="A69" s="173" t="s">
        <v>225</v>
      </c>
      <c r="B69" s="211">
        <v>-70.999999999999915</v>
      </c>
      <c r="C69" s="211">
        <v>-65.799999999999557</v>
      </c>
      <c r="D69" s="198">
        <v>-136.90000000000043</v>
      </c>
      <c r="E69" s="211">
        <v>-0.10000000000002274</v>
      </c>
      <c r="F69" s="211">
        <v>-86.499999999999744</v>
      </c>
      <c r="G69" s="198">
        <v>-86.499999999999943</v>
      </c>
      <c r="H69" s="211">
        <v>-11.10000000000008</v>
      </c>
      <c r="I69" s="211">
        <v>-12.999999999999829</v>
      </c>
      <c r="J69" s="198">
        <v>-24.200000000000045</v>
      </c>
      <c r="K69" s="211">
        <v>-9.9999999999809575E-2</v>
      </c>
      <c r="L69" s="211">
        <v>-44.200000000000273</v>
      </c>
      <c r="M69" s="198">
        <v>-44.100000000000193</v>
      </c>
      <c r="N69" s="211">
        <v>-61.500000000000227</v>
      </c>
      <c r="O69" s="211">
        <v>-114.70000000000005</v>
      </c>
      <c r="P69" s="198">
        <v>-176.19999999999948</v>
      </c>
      <c r="Q69" s="211">
        <v>-214.20000000000007</v>
      </c>
      <c r="R69" s="211">
        <v>-283.97696990000031</v>
      </c>
      <c r="S69" s="198">
        <v>-498.07696990000056</v>
      </c>
      <c r="T69" s="211">
        <v>-204.42990510000024</v>
      </c>
      <c r="U69" s="211">
        <v>-69.469102799999945</v>
      </c>
      <c r="V69" s="198">
        <v>-273.99900789999964</v>
      </c>
      <c r="W69" s="211">
        <v>-301.31119420000039</v>
      </c>
      <c r="X69" s="211">
        <v>-384.9026280999999</v>
      </c>
      <c r="Y69" s="198">
        <v>-686.01382229999945</v>
      </c>
      <c r="Z69" s="211">
        <v>-336.98500419999999</v>
      </c>
      <c r="AA69" s="211">
        <v>-389.99993470000015</v>
      </c>
      <c r="AB69" s="198">
        <v>-727.08493890000022</v>
      </c>
      <c r="AC69" s="211">
        <v>-399.50158700000043</v>
      </c>
      <c r="AD69" s="211">
        <v>-98.242413100000263</v>
      </c>
      <c r="AE69" s="198">
        <v>-497.84400009999905</v>
      </c>
      <c r="AF69" s="211">
        <v>-242.9595154999997</v>
      </c>
      <c r="AG69" s="211">
        <v>-316.9680788999998</v>
      </c>
      <c r="AH69" s="198">
        <v>-559.92759439999918</v>
      </c>
      <c r="AI69" s="211">
        <v>-108.16127843064689</v>
      </c>
      <c r="AJ69" s="211">
        <v>-71.780474411170616</v>
      </c>
      <c r="AK69" s="198">
        <v>-179.84175284181768</v>
      </c>
      <c r="AL69" s="264">
        <v>-121.71953054597438</v>
      </c>
      <c r="AM69" s="211">
        <v>-143.27637003691939</v>
      </c>
      <c r="AN69" s="198">
        <v>-265.09590058289371</v>
      </c>
      <c r="AO69" s="264">
        <v>-94.653221857699052</v>
      </c>
      <c r="AP69" s="211">
        <v>-127.97990271144256</v>
      </c>
      <c r="AQ69" s="198">
        <v>-222.63312456914187</v>
      </c>
      <c r="AR69" s="264">
        <v>-82.742715533040268</v>
      </c>
      <c r="AS69" s="211">
        <v>-109.68004652579096</v>
      </c>
      <c r="AT69" s="198">
        <v>-192.42276205883098</v>
      </c>
      <c r="AU69" s="264">
        <v>-131.02408389194414</v>
      </c>
      <c r="AV69" s="211">
        <v>-121.21985583431487</v>
      </c>
      <c r="AW69" s="198">
        <v>-252.0439397262584</v>
      </c>
      <c r="AX69" s="264">
        <v>-106.03957381120242</v>
      </c>
      <c r="AY69" s="211">
        <v>-134.69086937884862</v>
      </c>
      <c r="AZ69" s="198">
        <v>-240.93044319005031</v>
      </c>
      <c r="BA69" s="264">
        <v>-75.353424277318936</v>
      </c>
      <c r="BB69" s="211">
        <v>-184.65571351122537</v>
      </c>
      <c r="BC69" s="198">
        <v>-260.10913778854456</v>
      </c>
      <c r="BD69" s="264">
        <v>-127.09798031591981</v>
      </c>
      <c r="BE69" s="211">
        <v>-70.992729685825225</v>
      </c>
      <c r="BF69" s="198">
        <v>-198.09071000174413</v>
      </c>
      <c r="BG69" s="264">
        <v>-55.649999999999977</v>
      </c>
      <c r="BH69" s="211">
        <v>-64.034000000000106</v>
      </c>
      <c r="BI69" s="198">
        <v>-119.68399999999951</v>
      </c>
      <c r="BJ69" s="264">
        <v>-60.919000000000324</v>
      </c>
      <c r="BK69" s="211">
        <v>-75.213999999999487</v>
      </c>
      <c r="BL69" s="198">
        <v>-136.03299999999899</v>
      </c>
      <c r="BM69" s="264">
        <v>-60.1400000000001</v>
      </c>
    </row>
    <row r="70" spans="1:65" s="180" customFormat="1" x14ac:dyDescent="0.2">
      <c r="A70" s="182"/>
      <c r="B70" s="178"/>
      <c r="C70" s="178"/>
      <c r="D70" s="179"/>
      <c r="E70" s="178"/>
      <c r="F70" s="178"/>
      <c r="G70" s="179"/>
      <c r="H70" s="178"/>
      <c r="I70" s="178"/>
      <c r="J70" s="179"/>
      <c r="K70" s="178"/>
      <c r="L70" s="178"/>
      <c r="M70" s="179"/>
      <c r="N70" s="178"/>
      <c r="O70" s="178"/>
      <c r="P70" s="179"/>
      <c r="Q70" s="178"/>
      <c r="R70" s="178"/>
      <c r="S70" s="179"/>
      <c r="T70" s="178"/>
      <c r="U70" s="178"/>
      <c r="V70" s="179"/>
      <c r="W70" s="178"/>
      <c r="X70" s="178"/>
      <c r="Y70" s="179"/>
      <c r="Z70" s="178"/>
      <c r="AA70" s="178"/>
      <c r="AB70" s="179"/>
      <c r="AC70" s="178"/>
      <c r="AD70" s="178"/>
      <c r="AE70" s="179"/>
      <c r="AF70" s="178"/>
      <c r="AG70" s="178"/>
      <c r="AH70" s="179"/>
      <c r="AI70" s="178"/>
      <c r="AJ70" s="178"/>
      <c r="AK70" s="179"/>
      <c r="AL70" s="261"/>
      <c r="AM70" s="178"/>
      <c r="AN70" s="179"/>
      <c r="AO70" s="261"/>
      <c r="AP70" s="178"/>
      <c r="AQ70" s="179"/>
      <c r="AR70" s="261"/>
      <c r="AS70" s="178"/>
      <c r="AT70" s="179"/>
      <c r="AU70" s="261"/>
      <c r="AV70" s="178"/>
      <c r="AW70" s="179"/>
      <c r="AX70" s="261"/>
      <c r="AY70" s="178"/>
      <c r="AZ70" s="179"/>
      <c r="BA70" s="261"/>
      <c r="BB70" s="178"/>
      <c r="BC70" s="179"/>
      <c r="BD70" s="261"/>
      <c r="BE70" s="178"/>
      <c r="BF70" s="179"/>
      <c r="BG70" s="261"/>
      <c r="BH70" s="178"/>
      <c r="BI70" s="179"/>
      <c r="BJ70" s="261"/>
      <c r="BK70" s="178"/>
      <c r="BL70" s="179"/>
      <c r="BM70" s="261"/>
    </row>
    <row r="71" spans="1:65" s="180" customFormat="1" x14ac:dyDescent="0.2">
      <c r="A71" s="177" t="s">
        <v>16</v>
      </c>
      <c r="B71" s="178"/>
      <c r="C71" s="178"/>
      <c r="D71" s="179"/>
      <c r="E71" s="178"/>
      <c r="F71" s="178"/>
      <c r="G71" s="179"/>
      <c r="H71" s="178"/>
      <c r="I71" s="178"/>
      <c r="J71" s="179"/>
      <c r="K71" s="178"/>
      <c r="L71" s="178"/>
      <c r="M71" s="179"/>
      <c r="N71" s="178"/>
      <c r="O71" s="178"/>
      <c r="P71" s="179"/>
      <c r="Q71" s="178"/>
      <c r="R71" s="178"/>
      <c r="S71" s="179"/>
      <c r="T71" s="178"/>
      <c r="U71" s="178"/>
      <c r="V71" s="179"/>
      <c r="W71" s="178"/>
      <c r="X71" s="178"/>
      <c r="Y71" s="179"/>
      <c r="Z71" s="178"/>
      <c r="AA71" s="178"/>
      <c r="AB71" s="179"/>
      <c r="AC71" s="178"/>
      <c r="AD71" s="178"/>
      <c r="AE71" s="179"/>
      <c r="AF71" s="178"/>
      <c r="AG71" s="178"/>
      <c r="AH71" s="179"/>
      <c r="AI71" s="178"/>
      <c r="AJ71" s="178"/>
      <c r="AK71" s="179"/>
      <c r="AL71" s="261"/>
      <c r="AM71" s="178"/>
      <c r="AN71" s="179"/>
      <c r="AO71" s="261"/>
      <c r="AP71" s="178"/>
      <c r="AQ71" s="179"/>
      <c r="AR71" s="261"/>
      <c r="AS71" s="178"/>
      <c r="AT71" s="179"/>
      <c r="AU71" s="261"/>
      <c r="AV71" s="178"/>
      <c r="AW71" s="179"/>
      <c r="AX71" s="261"/>
      <c r="AY71" s="178"/>
      <c r="AZ71" s="179"/>
      <c r="BA71" s="261"/>
      <c r="BB71" s="178"/>
      <c r="BC71" s="179"/>
      <c r="BD71" s="261"/>
      <c r="BE71" s="178"/>
      <c r="BF71" s="179"/>
      <c r="BG71" s="261"/>
      <c r="BH71" s="178"/>
      <c r="BI71" s="179"/>
      <c r="BJ71" s="261"/>
      <c r="BK71" s="178"/>
      <c r="BL71" s="179"/>
      <c r="BM71" s="261"/>
    </row>
    <row r="72" spans="1:65" s="180" customFormat="1" x14ac:dyDescent="0.2">
      <c r="A72" s="173" t="s">
        <v>12</v>
      </c>
      <c r="B72" s="181">
        <v>3313.7999999999997</v>
      </c>
      <c r="C72" s="181">
        <v>3179.3999999999996</v>
      </c>
      <c r="D72" s="179">
        <v>6493.2</v>
      </c>
      <c r="E72" s="181">
        <v>3293.3999999999996</v>
      </c>
      <c r="F72" s="181">
        <v>3318.2000000000003</v>
      </c>
      <c r="G72" s="179">
        <v>6611.4999999999991</v>
      </c>
      <c r="H72" s="181">
        <v>3340.1</v>
      </c>
      <c r="I72" s="181">
        <v>3305.1000000000004</v>
      </c>
      <c r="J72" s="179">
        <v>6645.0999999999995</v>
      </c>
      <c r="K72" s="181">
        <v>3475.5</v>
      </c>
      <c r="L72" s="181">
        <v>3357.7999999999997</v>
      </c>
      <c r="M72" s="179">
        <v>6833.3</v>
      </c>
      <c r="N72" s="181">
        <v>3442.2000000000003</v>
      </c>
      <c r="O72" s="181">
        <v>3415.2</v>
      </c>
      <c r="P72" s="179">
        <v>6857.4</v>
      </c>
      <c r="Q72" s="181">
        <v>3426.5</v>
      </c>
      <c r="R72" s="181">
        <v>3446.4</v>
      </c>
      <c r="S72" s="179">
        <v>6872.8</v>
      </c>
      <c r="T72" s="181">
        <v>3056</v>
      </c>
      <c r="U72" s="181">
        <v>1709.4</v>
      </c>
      <c r="V72" s="179">
        <v>4765.4000000000005</v>
      </c>
      <c r="W72" s="181">
        <v>2923.2</v>
      </c>
      <c r="X72" s="181">
        <v>3327.7999999999997</v>
      </c>
      <c r="Y72" s="179">
        <v>6251.1</v>
      </c>
      <c r="Z72" s="181">
        <v>3447.1</v>
      </c>
      <c r="AA72" s="181">
        <v>3338.2</v>
      </c>
      <c r="AB72" s="179">
        <v>6785.2999999999993</v>
      </c>
      <c r="AC72" s="181">
        <v>2658.7</v>
      </c>
      <c r="AD72" s="181">
        <v>2082.8000000000002</v>
      </c>
      <c r="AE72" s="179">
        <v>4741.5</v>
      </c>
      <c r="AF72" s="181">
        <v>2144.6999999999998</v>
      </c>
      <c r="AG72" s="181">
        <v>2118.9</v>
      </c>
      <c r="AH72" s="179">
        <v>4263.7</v>
      </c>
      <c r="AI72" s="181">
        <v>2076</v>
      </c>
      <c r="AJ72" s="181">
        <v>2009.6999999999998</v>
      </c>
      <c r="AK72" s="179">
        <v>4085.7000000000003</v>
      </c>
      <c r="AL72" s="260">
        <v>2091</v>
      </c>
      <c r="AM72" s="181">
        <v>2123.5</v>
      </c>
      <c r="AN72" s="179">
        <v>4214.5</v>
      </c>
      <c r="AO72" s="260">
        <v>2392.5</v>
      </c>
      <c r="AP72" s="181">
        <v>2672.5</v>
      </c>
      <c r="AQ72" s="179">
        <v>5065</v>
      </c>
      <c r="AR72" s="260">
        <v>2951.2</v>
      </c>
      <c r="AS72" s="181">
        <v>2916.4</v>
      </c>
      <c r="AT72" s="179">
        <v>5867.6</v>
      </c>
      <c r="AU72" s="260">
        <v>2992.1000000000004</v>
      </c>
      <c r="AV72" s="181">
        <v>2978.3999999999996</v>
      </c>
      <c r="AW72" s="179">
        <v>5970.5</v>
      </c>
      <c r="AX72" s="260">
        <v>2933.5</v>
      </c>
      <c r="AY72" s="181">
        <v>2921.3</v>
      </c>
      <c r="AZ72" s="179">
        <v>5854.8</v>
      </c>
      <c r="BA72" s="260">
        <v>2933.8999999999996</v>
      </c>
      <c r="BB72" s="181">
        <v>2757.5</v>
      </c>
      <c r="BC72" s="179">
        <v>5691.4</v>
      </c>
      <c r="BD72" s="260">
        <v>3021.6</v>
      </c>
      <c r="BE72" s="181">
        <v>2982.9</v>
      </c>
      <c r="BF72" s="179">
        <v>6004.4</v>
      </c>
      <c r="BG72" s="260">
        <v>3045.7</v>
      </c>
      <c r="BH72" s="181">
        <v>2932.5</v>
      </c>
      <c r="BI72" s="179">
        <v>5978.3</v>
      </c>
      <c r="BJ72" s="260">
        <v>3005.1000000000004</v>
      </c>
      <c r="BK72" s="181">
        <v>3168.1000000000004</v>
      </c>
      <c r="BL72" s="179">
        <v>6173.2</v>
      </c>
      <c r="BM72" s="260">
        <v>3284.8</v>
      </c>
    </row>
    <row r="73" spans="1:65" s="180" customFormat="1" x14ac:dyDescent="0.2">
      <c r="A73" s="173" t="s">
        <v>13</v>
      </c>
      <c r="B73" s="178"/>
      <c r="C73" s="178"/>
      <c r="D73" s="179"/>
      <c r="E73" s="178"/>
      <c r="F73" s="178"/>
      <c r="G73" s="179"/>
      <c r="H73" s="178"/>
      <c r="I73" s="178"/>
      <c r="J73" s="179"/>
      <c r="K73" s="178"/>
      <c r="L73" s="178"/>
      <c r="M73" s="179"/>
      <c r="N73" s="178"/>
      <c r="O73" s="178"/>
      <c r="P73" s="179"/>
      <c r="Q73" s="178"/>
      <c r="R73" s="178"/>
      <c r="S73" s="179"/>
      <c r="T73" s="178"/>
      <c r="U73" s="178"/>
      <c r="V73" s="179"/>
      <c r="W73" s="178"/>
      <c r="X73" s="178"/>
      <c r="Y73" s="179"/>
      <c r="Z73" s="178"/>
      <c r="AA73" s="178"/>
      <c r="AB73" s="179"/>
      <c r="AC73" s="178"/>
      <c r="AD73" s="178"/>
      <c r="AE73" s="179"/>
      <c r="AF73" s="178"/>
      <c r="AG73" s="178"/>
      <c r="AH73" s="179"/>
      <c r="AI73" s="178"/>
      <c r="AJ73" s="178"/>
      <c r="AK73" s="179"/>
      <c r="AL73" s="261"/>
      <c r="AM73" s="178"/>
      <c r="AN73" s="179"/>
      <c r="AO73" s="261"/>
      <c r="AP73" s="178"/>
      <c r="AQ73" s="179"/>
      <c r="AR73" s="261"/>
      <c r="AS73" s="178"/>
      <c r="AT73" s="179"/>
      <c r="AU73" s="261"/>
      <c r="AV73" s="178"/>
      <c r="AW73" s="179"/>
      <c r="AX73" s="261"/>
      <c r="AY73" s="178"/>
      <c r="AZ73" s="179"/>
      <c r="BA73" s="261"/>
      <c r="BB73" s="178"/>
      <c r="BC73" s="179"/>
      <c r="BD73" s="261"/>
      <c r="BE73" s="178"/>
      <c r="BF73" s="179"/>
      <c r="BG73" s="261"/>
      <c r="BH73" s="178"/>
      <c r="BI73" s="179"/>
      <c r="BJ73" s="261"/>
      <c r="BK73" s="178"/>
      <c r="BL73" s="179"/>
      <c r="BM73" s="261"/>
    </row>
    <row r="74" spans="1:65" s="180" customFormat="1" x14ac:dyDescent="0.2">
      <c r="A74" s="182" t="s">
        <v>14</v>
      </c>
      <c r="B74" s="191">
        <v>2103.1999999999998</v>
      </c>
      <c r="C74" s="191">
        <v>1995.1</v>
      </c>
      <c r="D74" s="179">
        <v>4098.3</v>
      </c>
      <c r="E74" s="191">
        <v>2114.1999999999998</v>
      </c>
      <c r="F74" s="191">
        <v>2275.6999999999998</v>
      </c>
      <c r="G74" s="179">
        <v>4389.8999999999996</v>
      </c>
      <c r="H74" s="191">
        <v>2530.1999999999998</v>
      </c>
      <c r="I74" s="191">
        <v>2410.4</v>
      </c>
      <c r="J74" s="179">
        <v>4940.6000000000004</v>
      </c>
      <c r="K74" s="191">
        <v>2133.3000000000002</v>
      </c>
      <c r="L74" s="191">
        <v>2264.3000000000002</v>
      </c>
      <c r="M74" s="179">
        <v>4397.6000000000004</v>
      </c>
      <c r="N74" s="191">
        <v>2516.3000000000002</v>
      </c>
      <c r="O74" s="191">
        <v>2315.6</v>
      </c>
      <c r="P74" s="179">
        <v>4831.8999999999996</v>
      </c>
      <c r="Q74" s="191">
        <v>2637.7</v>
      </c>
      <c r="R74" s="191">
        <v>3122.1</v>
      </c>
      <c r="S74" s="179">
        <v>5759.7</v>
      </c>
      <c r="T74" s="191">
        <v>2686.2</v>
      </c>
      <c r="U74" s="191">
        <v>1807.3</v>
      </c>
      <c r="V74" s="179">
        <v>4493.5</v>
      </c>
      <c r="W74" s="191">
        <v>2494.9</v>
      </c>
      <c r="X74" s="191">
        <v>2697.1</v>
      </c>
      <c r="Y74" s="179">
        <v>5192</v>
      </c>
      <c r="Z74" s="191">
        <v>2556.6</v>
      </c>
      <c r="AA74" s="191">
        <v>2614.3000000000002</v>
      </c>
      <c r="AB74" s="179">
        <v>5170.8999999999996</v>
      </c>
      <c r="AC74" s="191">
        <v>2651.4</v>
      </c>
      <c r="AD74" s="191">
        <v>2592.3000000000002</v>
      </c>
      <c r="AE74" s="179">
        <v>5243.7</v>
      </c>
      <c r="AF74" s="191">
        <v>2530.5</v>
      </c>
      <c r="AG74" s="191">
        <v>2506</v>
      </c>
      <c r="AH74" s="179">
        <v>5036.5</v>
      </c>
      <c r="AI74" s="191">
        <v>2646.1</v>
      </c>
      <c r="AJ74" s="191">
        <v>2578.1590000000001</v>
      </c>
      <c r="AK74" s="179">
        <v>5224.3589999999995</v>
      </c>
      <c r="AL74" s="265">
        <v>2696.4</v>
      </c>
      <c r="AM74" s="191">
        <v>2568.1999999999998</v>
      </c>
      <c r="AN74" s="179">
        <v>5264.6</v>
      </c>
      <c r="AO74" s="265">
        <v>2851.7</v>
      </c>
      <c r="AP74" s="191">
        <v>3313.1</v>
      </c>
      <c r="AQ74" s="179">
        <v>6164.8</v>
      </c>
      <c r="AR74" s="265">
        <v>3324.9</v>
      </c>
      <c r="AS74" s="191">
        <v>3404</v>
      </c>
      <c r="AT74" s="179">
        <v>6728.9</v>
      </c>
      <c r="AU74" s="265">
        <v>3398.2</v>
      </c>
      <c r="AV74" s="191">
        <v>3417.8</v>
      </c>
      <c r="AW74" s="179">
        <v>6816</v>
      </c>
      <c r="AX74" s="265">
        <v>3386.4</v>
      </c>
      <c r="AY74" s="191">
        <v>3250.7</v>
      </c>
      <c r="AZ74" s="179">
        <v>6637.1</v>
      </c>
      <c r="BA74" s="265">
        <v>3322.9</v>
      </c>
      <c r="BB74" s="191">
        <v>3094.8</v>
      </c>
      <c r="BC74" s="179">
        <v>6417.7</v>
      </c>
      <c r="BD74" s="265">
        <v>3445</v>
      </c>
      <c r="BE74" s="191">
        <v>3685.7</v>
      </c>
      <c r="BF74" s="179">
        <v>7130.7</v>
      </c>
      <c r="BG74" s="265">
        <v>3617.5</v>
      </c>
      <c r="BH74" s="191">
        <v>3503.8</v>
      </c>
      <c r="BI74" s="179">
        <v>7121.4</v>
      </c>
      <c r="BJ74" s="265">
        <v>3629.8</v>
      </c>
      <c r="BK74" s="191">
        <v>3788.5</v>
      </c>
      <c r="BL74" s="179">
        <v>7418.3</v>
      </c>
      <c r="BM74" s="265">
        <v>3759.6</v>
      </c>
    </row>
    <row r="75" spans="1:65" s="180" customFormat="1" x14ac:dyDescent="0.2">
      <c r="A75" s="182" t="s">
        <v>15</v>
      </c>
      <c r="B75" s="191">
        <v>1125.622312</v>
      </c>
      <c r="C75" s="191">
        <v>1299.8974929999999</v>
      </c>
      <c r="D75" s="179">
        <v>2425.5198049999999</v>
      </c>
      <c r="E75" s="191">
        <v>1022.660365</v>
      </c>
      <c r="F75" s="191">
        <v>1290.8413860000001</v>
      </c>
      <c r="G75" s="179">
        <v>2313.5017510000002</v>
      </c>
      <c r="H75" s="191">
        <v>863.89224100000001</v>
      </c>
      <c r="I75" s="191">
        <v>1206.001493</v>
      </c>
      <c r="J75" s="179">
        <v>2069.9937339999997</v>
      </c>
      <c r="K75" s="191">
        <v>1338.8487810000001</v>
      </c>
      <c r="L75" s="191">
        <v>1595.6205379999999</v>
      </c>
      <c r="M75" s="179">
        <v>2934.5693189999997</v>
      </c>
      <c r="N75" s="191">
        <v>1146.8112719999999</v>
      </c>
      <c r="O75" s="191">
        <v>1450.605595</v>
      </c>
      <c r="P75" s="179">
        <v>2597.4168669999999</v>
      </c>
      <c r="Q75" s="191">
        <v>1351.5</v>
      </c>
      <c r="R75" s="191">
        <v>1022.3</v>
      </c>
      <c r="S75" s="179">
        <v>2373.8000000000002</v>
      </c>
      <c r="T75" s="191">
        <v>557.9</v>
      </c>
      <c r="U75" s="191">
        <v>934.2</v>
      </c>
      <c r="V75" s="179">
        <v>1492.1</v>
      </c>
      <c r="W75" s="191">
        <v>792.3</v>
      </c>
      <c r="X75" s="191">
        <v>1121.9000000000001</v>
      </c>
      <c r="Y75" s="179">
        <v>1914.2</v>
      </c>
      <c r="Z75" s="191">
        <v>1259</v>
      </c>
      <c r="AA75" s="191">
        <v>1275.5999999999999</v>
      </c>
      <c r="AB75" s="179">
        <v>2534.6999999999998</v>
      </c>
      <c r="AC75" s="191">
        <v>938.8</v>
      </c>
      <c r="AD75" s="191">
        <v>571.86899999999991</v>
      </c>
      <c r="AE75" s="179">
        <v>1510.569</v>
      </c>
      <c r="AF75" s="191">
        <v>300.375</v>
      </c>
      <c r="AG75" s="191">
        <v>417.50099999999998</v>
      </c>
      <c r="AH75" s="179">
        <v>717.77600000000007</v>
      </c>
      <c r="AI75" s="191">
        <v>350.79400000000004</v>
      </c>
      <c r="AJ75" s="191">
        <v>392.38499999999999</v>
      </c>
      <c r="AK75" s="179">
        <v>743.17899999999997</v>
      </c>
      <c r="AL75" s="265">
        <v>435.5</v>
      </c>
      <c r="AM75" s="191">
        <v>531.20000000000005</v>
      </c>
      <c r="AN75" s="179">
        <v>966.7</v>
      </c>
      <c r="AO75" s="265">
        <v>369.93299999999999</v>
      </c>
      <c r="AP75" s="191">
        <v>428.5</v>
      </c>
      <c r="AQ75" s="179">
        <v>798.53300000000002</v>
      </c>
      <c r="AR75" s="265">
        <v>371.3</v>
      </c>
      <c r="AS75" s="191">
        <v>514.9</v>
      </c>
      <c r="AT75" s="179">
        <v>886.2</v>
      </c>
      <c r="AU75" s="265">
        <v>316.8</v>
      </c>
      <c r="AV75" s="191">
        <v>458.2</v>
      </c>
      <c r="AW75" s="179">
        <v>775</v>
      </c>
      <c r="AX75" s="265">
        <v>268.02199999999999</v>
      </c>
      <c r="AY75" s="191">
        <v>546.21900000000005</v>
      </c>
      <c r="AZ75" s="179">
        <v>814.2410000000001</v>
      </c>
      <c r="BA75" s="265">
        <v>292.113</v>
      </c>
      <c r="BB75" s="191">
        <v>372.71300000000002</v>
      </c>
      <c r="BC75" s="179">
        <v>664.82600000000002</v>
      </c>
      <c r="BD75" s="265">
        <v>363</v>
      </c>
      <c r="BE75" s="191">
        <v>215.9</v>
      </c>
      <c r="BF75" s="179">
        <v>578.9</v>
      </c>
      <c r="BG75" s="265">
        <v>226.9</v>
      </c>
      <c r="BH75" s="191">
        <v>347.9</v>
      </c>
      <c r="BI75" s="179">
        <v>574.79999999999995</v>
      </c>
      <c r="BJ75" s="265">
        <v>539.20000000000005</v>
      </c>
      <c r="BK75" s="191">
        <v>499.6</v>
      </c>
      <c r="BL75" s="179">
        <v>1038.8</v>
      </c>
      <c r="BM75" s="265">
        <v>473.2</v>
      </c>
    </row>
    <row r="76" spans="1:65" s="180" customFormat="1" ht="13.5" thickBot="1" x14ac:dyDescent="0.25">
      <c r="A76" s="173" t="s">
        <v>191</v>
      </c>
      <c r="B76" s="192">
        <v>3228.8223120000002</v>
      </c>
      <c r="C76" s="192">
        <v>3294.8974930000004</v>
      </c>
      <c r="D76" s="193">
        <v>6523.7198049999997</v>
      </c>
      <c r="E76" s="192">
        <v>3136.860365</v>
      </c>
      <c r="F76" s="192">
        <v>3566.5413859999999</v>
      </c>
      <c r="G76" s="193">
        <v>6703.4017509999994</v>
      </c>
      <c r="H76" s="192">
        <v>3394.0922410000003</v>
      </c>
      <c r="I76" s="192">
        <v>3616.5014930000002</v>
      </c>
      <c r="J76" s="193">
        <v>7010.4937339999997</v>
      </c>
      <c r="K76" s="192">
        <v>3472.2487810000002</v>
      </c>
      <c r="L76" s="192">
        <v>3860.0205379999998</v>
      </c>
      <c r="M76" s="193">
        <v>7332.1693189999996</v>
      </c>
      <c r="N76" s="192">
        <v>3663.1112720000001</v>
      </c>
      <c r="O76" s="192">
        <v>3766.2055949999999</v>
      </c>
      <c r="P76" s="193">
        <v>7429.3168670000005</v>
      </c>
      <c r="Q76" s="192">
        <v>3989.1</v>
      </c>
      <c r="R76" s="192">
        <v>4144.3999999999996</v>
      </c>
      <c r="S76" s="193">
        <v>8133.5</v>
      </c>
      <c r="T76" s="192">
        <v>3244.2</v>
      </c>
      <c r="U76" s="192">
        <v>2741.4</v>
      </c>
      <c r="V76" s="193">
        <v>5985.6</v>
      </c>
      <c r="W76" s="192">
        <v>3287.2</v>
      </c>
      <c r="X76" s="192">
        <v>3819</v>
      </c>
      <c r="Y76" s="193">
        <v>7106.3</v>
      </c>
      <c r="Z76" s="192">
        <v>3815.6</v>
      </c>
      <c r="AA76" s="192">
        <v>3890</v>
      </c>
      <c r="AB76" s="193">
        <v>7705.6</v>
      </c>
      <c r="AC76" s="192">
        <v>3590.2</v>
      </c>
      <c r="AD76" s="192">
        <v>3164.1689999999999</v>
      </c>
      <c r="AE76" s="193">
        <v>6754.3690000000006</v>
      </c>
      <c r="AF76" s="192">
        <v>2830.7750000000001</v>
      </c>
      <c r="AG76" s="192">
        <v>2923.5010000000002</v>
      </c>
      <c r="AH76" s="193">
        <v>5754.2760000000007</v>
      </c>
      <c r="AI76" s="192">
        <v>2996.8939999999998</v>
      </c>
      <c r="AJ76" s="192">
        <v>2970.5440000000003</v>
      </c>
      <c r="AK76" s="193">
        <v>5967.5379999999996</v>
      </c>
      <c r="AL76" s="266">
        <v>3131.9</v>
      </c>
      <c r="AM76" s="192">
        <v>3099.4</v>
      </c>
      <c r="AN76" s="193">
        <v>6231.3</v>
      </c>
      <c r="AO76" s="266">
        <v>3221.6329999999998</v>
      </c>
      <c r="AP76" s="192">
        <v>3741.7</v>
      </c>
      <c r="AQ76" s="193">
        <v>6963.3329999999996</v>
      </c>
      <c r="AR76" s="266">
        <v>3696.3</v>
      </c>
      <c r="AS76" s="192">
        <v>3918.9</v>
      </c>
      <c r="AT76" s="193">
        <v>7615.2</v>
      </c>
      <c r="AU76" s="266">
        <v>3715</v>
      </c>
      <c r="AV76" s="192">
        <v>3876</v>
      </c>
      <c r="AW76" s="193">
        <v>7591.1</v>
      </c>
      <c r="AX76" s="266">
        <v>3654.422</v>
      </c>
      <c r="AY76" s="192">
        <v>3796.9189999999999</v>
      </c>
      <c r="AZ76" s="193">
        <v>7451.241</v>
      </c>
      <c r="BA76" s="266">
        <v>3615.0129999999999</v>
      </c>
      <c r="BB76" s="192">
        <v>3467.413</v>
      </c>
      <c r="BC76" s="193">
        <v>7082.5259999999998</v>
      </c>
      <c r="BD76" s="266">
        <v>3808</v>
      </c>
      <c r="BE76" s="192">
        <v>3901.6</v>
      </c>
      <c r="BF76" s="193">
        <v>7709.5</v>
      </c>
      <c r="BG76" s="266">
        <v>3844.4</v>
      </c>
      <c r="BH76" s="192">
        <v>3851.7</v>
      </c>
      <c r="BI76" s="193">
        <v>7696.2</v>
      </c>
      <c r="BJ76" s="266">
        <v>4169</v>
      </c>
      <c r="BK76" s="192">
        <v>4288.1000000000004</v>
      </c>
      <c r="BL76" s="193">
        <v>8457.1</v>
      </c>
      <c r="BM76" s="266">
        <v>4232.8</v>
      </c>
    </row>
    <row r="77" spans="1:65" ht="13.5" thickTop="1" x14ac:dyDescent="0.2">
      <c r="A77" s="3"/>
      <c r="B77" s="18"/>
      <c r="C77" s="18"/>
      <c r="D77" s="30"/>
      <c r="E77" s="18"/>
      <c r="F77" s="18"/>
      <c r="G77" s="30"/>
      <c r="H77" s="18"/>
      <c r="I77" s="18"/>
      <c r="J77" s="30"/>
      <c r="K77" s="18"/>
      <c r="L77" s="18"/>
      <c r="M77" s="30"/>
      <c r="N77" s="18"/>
      <c r="O77" s="18"/>
      <c r="P77" s="30"/>
      <c r="Q77" s="18"/>
      <c r="R77" s="18"/>
      <c r="S77" s="30"/>
      <c r="T77" s="18"/>
      <c r="W77" s="18"/>
      <c r="Z77" s="18"/>
      <c r="AC77" s="18"/>
      <c r="AF77" s="18"/>
      <c r="AI77" s="18"/>
      <c r="AL77" s="18"/>
      <c r="AO77" s="18"/>
      <c r="AR77" s="18"/>
      <c r="AU77" s="18"/>
      <c r="AX77" s="18"/>
      <c r="BA77" s="18"/>
      <c r="BD77" s="18"/>
      <c r="BG77" s="18"/>
      <c r="BJ77" s="18"/>
      <c r="BM77" s="18"/>
    </row>
    <row r="78" spans="1:65" x14ac:dyDescent="0.2">
      <c r="A78" s="11" t="s">
        <v>72</v>
      </c>
      <c r="B78" s="18"/>
      <c r="C78" s="18"/>
      <c r="D78" s="30"/>
      <c r="E78" s="18"/>
      <c r="F78" s="18"/>
      <c r="G78" s="30"/>
      <c r="H78" s="18"/>
      <c r="I78" s="18"/>
      <c r="J78" s="30"/>
      <c r="K78" s="18"/>
      <c r="L78" s="18"/>
      <c r="M78" s="30"/>
      <c r="N78" s="18"/>
      <c r="O78" s="18"/>
      <c r="P78" s="30"/>
      <c r="Q78" s="18"/>
      <c r="R78" s="18"/>
      <c r="S78" s="30"/>
      <c r="T78" s="18"/>
      <c r="W78" s="18"/>
      <c r="Z78" s="18"/>
      <c r="AC78" s="18"/>
      <c r="AF78" s="18"/>
      <c r="AI78" s="18"/>
      <c r="AL78" s="18"/>
      <c r="AO78" s="18"/>
      <c r="AR78" s="18"/>
      <c r="AU78" s="18"/>
      <c r="AX78" s="18"/>
      <c r="BA78" s="18"/>
      <c r="BD78" s="18"/>
      <c r="BG78" s="18"/>
      <c r="BJ78" s="18"/>
      <c r="BM78" s="18"/>
    </row>
    <row r="79" spans="1:65" x14ac:dyDescent="0.2">
      <c r="A79" s="3"/>
      <c r="B79" s="18"/>
      <c r="C79" s="18"/>
      <c r="D79" s="30"/>
      <c r="E79" s="18"/>
      <c r="F79" s="18"/>
      <c r="G79" s="30"/>
      <c r="H79" s="18"/>
      <c r="I79" s="18"/>
      <c r="J79" s="30"/>
      <c r="K79" s="18"/>
      <c r="L79" s="18"/>
      <c r="M79" s="30"/>
      <c r="N79" s="18"/>
      <c r="O79" s="18"/>
      <c r="P79" s="30"/>
      <c r="Q79" s="18"/>
      <c r="R79" s="18"/>
      <c r="S79" s="30"/>
      <c r="T79" s="18"/>
      <c r="W79" s="18"/>
      <c r="Z79" s="18"/>
      <c r="AC79" s="18"/>
      <c r="AF79" s="18"/>
      <c r="AI79" s="18"/>
      <c r="AL79" s="18"/>
      <c r="AO79" s="18"/>
      <c r="AR79" s="18"/>
      <c r="AU79" s="18"/>
      <c r="AX79" s="18"/>
      <c r="BA79" s="18"/>
      <c r="BD79" s="18"/>
      <c r="BG79" s="18"/>
      <c r="BJ79" s="18"/>
      <c r="BM79" s="18"/>
    </row>
    <row r="80" spans="1:65" x14ac:dyDescent="0.2">
      <c r="A80" s="201"/>
      <c r="B80" s="202"/>
      <c r="C80" s="202"/>
      <c r="D80" s="203"/>
      <c r="E80" s="202"/>
      <c r="F80" s="202"/>
      <c r="G80" s="203"/>
      <c r="H80" s="202"/>
      <c r="I80" s="202"/>
      <c r="J80" s="203"/>
      <c r="K80" s="202"/>
      <c r="L80" s="202"/>
      <c r="M80" s="203"/>
      <c r="N80" s="202"/>
      <c r="O80" s="202"/>
      <c r="P80" s="203"/>
      <c r="Q80" s="202"/>
      <c r="R80" s="202"/>
      <c r="S80" s="203"/>
      <c r="T80" s="202"/>
      <c r="U80" s="201"/>
      <c r="V80" s="201"/>
      <c r="W80" s="202"/>
      <c r="X80" s="201"/>
      <c r="Y80" s="201"/>
      <c r="Z80" s="202"/>
      <c r="AA80" s="201"/>
      <c r="AB80" s="201"/>
      <c r="AC80" s="202"/>
      <c r="AD80" s="201"/>
      <c r="AE80" s="201"/>
      <c r="AF80" s="202"/>
      <c r="AG80" s="201"/>
      <c r="AH80" s="201"/>
      <c r="AI80" s="202"/>
      <c r="AJ80" s="201"/>
      <c r="AK80" s="201"/>
      <c r="AL80" s="202"/>
      <c r="AM80" s="201"/>
      <c r="AN80" s="201"/>
      <c r="AO80" s="202"/>
      <c r="AP80" s="201"/>
      <c r="AQ80" s="201"/>
      <c r="AR80" s="202"/>
      <c r="AS80" s="201"/>
      <c r="AT80" s="201"/>
      <c r="AU80" s="202"/>
      <c r="AV80" s="201"/>
      <c r="AW80" s="201"/>
      <c r="AX80" s="202"/>
      <c r="AY80" s="201"/>
      <c r="AZ80" s="201"/>
      <c r="BA80" s="202"/>
      <c r="BB80" s="201"/>
      <c r="BC80" s="201"/>
      <c r="BD80" s="202"/>
      <c r="BE80" s="201"/>
      <c r="BF80" s="201"/>
      <c r="BG80" s="202"/>
      <c r="BH80" s="201"/>
      <c r="BI80" s="201"/>
      <c r="BJ80" s="202"/>
      <c r="BK80" s="201"/>
      <c r="BL80" s="201"/>
      <c r="BM80" s="202"/>
    </row>
    <row r="81" spans="1:65" x14ac:dyDescent="0.2">
      <c r="A81" s="3"/>
      <c r="B81" s="18"/>
      <c r="C81" s="18"/>
      <c r="D81" s="30"/>
      <c r="E81" s="18"/>
      <c r="F81" s="18"/>
      <c r="G81" s="30"/>
      <c r="H81" s="18"/>
      <c r="I81" s="18"/>
      <c r="J81" s="30"/>
      <c r="K81" s="18"/>
      <c r="L81" s="18"/>
      <c r="M81" s="30"/>
      <c r="N81" s="18"/>
      <c r="O81" s="18"/>
      <c r="P81" s="30"/>
      <c r="Q81" s="18"/>
      <c r="R81" s="18"/>
      <c r="S81" s="30"/>
      <c r="T81" s="18"/>
      <c r="W81" s="18"/>
      <c r="Z81" s="18"/>
      <c r="AC81" s="18"/>
      <c r="AF81" s="18"/>
      <c r="AI81" s="18"/>
      <c r="AL81" s="18"/>
      <c r="AO81" s="18"/>
      <c r="AR81" s="18"/>
      <c r="AU81" s="18"/>
      <c r="AX81" s="18"/>
      <c r="BA81" s="18"/>
      <c r="BD81" s="18"/>
      <c r="BG81" s="1"/>
      <c r="BJ81" s="1"/>
      <c r="BM81" s="1"/>
    </row>
    <row r="82" spans="1:65" x14ac:dyDescent="0.2">
      <c r="A82" s="3"/>
      <c r="B82" s="18"/>
      <c r="C82" s="18"/>
      <c r="D82" s="30"/>
      <c r="E82" s="18"/>
      <c r="F82" s="18"/>
      <c r="G82" s="30"/>
      <c r="H82" s="18"/>
      <c r="I82" s="18"/>
      <c r="J82" s="30"/>
      <c r="K82" s="18"/>
      <c r="L82" s="18"/>
      <c r="M82" s="30"/>
      <c r="N82" s="18"/>
      <c r="O82" s="18"/>
      <c r="P82" s="30"/>
      <c r="Q82" s="18"/>
      <c r="R82" s="18"/>
      <c r="S82" s="30"/>
      <c r="T82" s="18"/>
      <c r="W82" s="18"/>
      <c r="Z82" s="18"/>
      <c r="AC82" s="18"/>
      <c r="AF82" s="18"/>
      <c r="AI82" s="18"/>
      <c r="AL82" s="18"/>
      <c r="AO82" s="18"/>
      <c r="AR82" s="18"/>
      <c r="AU82" s="18"/>
      <c r="AX82" s="18"/>
      <c r="BA82" s="18"/>
      <c r="BD82" s="18"/>
      <c r="BG82" s="1"/>
      <c r="BJ82" s="1"/>
      <c r="BM82" s="1"/>
    </row>
    <row r="83" spans="1:65" x14ac:dyDescent="0.2">
      <c r="A83" s="3"/>
      <c r="B83" s="18"/>
      <c r="C83" s="18"/>
      <c r="D83" s="30"/>
      <c r="E83" s="18"/>
      <c r="F83" s="18"/>
      <c r="G83" s="30"/>
      <c r="H83" s="18"/>
      <c r="I83" s="18"/>
      <c r="J83" s="30"/>
      <c r="K83" s="18"/>
      <c r="L83" s="18"/>
      <c r="M83" s="30"/>
      <c r="N83" s="18"/>
      <c r="O83" s="18"/>
      <c r="P83" s="30"/>
      <c r="Q83" s="18"/>
      <c r="R83" s="18"/>
      <c r="S83" s="30"/>
      <c r="T83" s="18"/>
      <c r="W83" s="18"/>
      <c r="Z83" s="18"/>
      <c r="AC83" s="18"/>
      <c r="AF83" s="18"/>
      <c r="AI83" s="18"/>
      <c r="AL83" s="18"/>
      <c r="AO83" s="18"/>
      <c r="AR83" s="18"/>
      <c r="AU83" s="18"/>
      <c r="AX83" s="18"/>
      <c r="BA83" s="18"/>
      <c r="BD83" s="18"/>
      <c r="BG83" s="1"/>
      <c r="BJ83" s="1"/>
      <c r="BM83" s="1"/>
    </row>
    <row r="84" spans="1:65" x14ac:dyDescent="0.2">
      <c r="A84" s="3"/>
      <c r="B84" s="18"/>
      <c r="C84" s="18"/>
      <c r="D84" s="30"/>
      <c r="E84" s="18"/>
      <c r="F84" s="18"/>
      <c r="G84" s="30"/>
      <c r="H84" s="18"/>
      <c r="I84" s="18"/>
      <c r="J84" s="30"/>
      <c r="K84" s="18"/>
      <c r="L84" s="18"/>
      <c r="M84" s="30"/>
      <c r="N84" s="18"/>
      <c r="O84" s="18"/>
      <c r="P84" s="30"/>
      <c r="Q84" s="18"/>
      <c r="R84" s="18"/>
      <c r="S84" s="30"/>
      <c r="T84" s="18"/>
      <c r="W84" s="18"/>
      <c r="Z84" s="18"/>
      <c r="AC84" s="18"/>
      <c r="AF84" s="18"/>
      <c r="AI84" s="18"/>
      <c r="AL84" s="18"/>
      <c r="AO84" s="18"/>
      <c r="AR84" s="18"/>
      <c r="AU84" s="18"/>
      <c r="AX84" s="18"/>
      <c r="BA84" s="18"/>
      <c r="BD84" s="18"/>
      <c r="BG84" s="1"/>
      <c r="BJ84" s="1"/>
      <c r="BM84" s="1"/>
    </row>
    <row r="85" spans="1:65" x14ac:dyDescent="0.2">
      <c r="A85" s="3"/>
      <c r="B85" s="18"/>
      <c r="C85" s="18"/>
      <c r="D85" s="30"/>
      <c r="E85" s="18"/>
      <c r="F85" s="18"/>
      <c r="G85" s="30"/>
      <c r="H85" s="18"/>
      <c r="I85" s="18"/>
      <c r="J85" s="30"/>
      <c r="K85" s="18"/>
      <c r="L85" s="18"/>
      <c r="M85" s="30"/>
      <c r="N85" s="18"/>
      <c r="O85" s="18"/>
      <c r="P85" s="30"/>
      <c r="Q85" s="18"/>
      <c r="R85" s="18"/>
      <c r="S85" s="30"/>
      <c r="T85" s="18"/>
      <c r="W85" s="18"/>
      <c r="Z85" s="18"/>
      <c r="AC85" s="18"/>
      <c r="AF85" s="18"/>
      <c r="AI85" s="18"/>
      <c r="AL85" s="18"/>
      <c r="AO85" s="18"/>
      <c r="AR85" s="18"/>
      <c r="AU85" s="18"/>
      <c r="AX85" s="18"/>
      <c r="BA85" s="18"/>
      <c r="BD85" s="18"/>
      <c r="BG85" s="1"/>
      <c r="BJ85" s="1"/>
      <c r="BM85" s="1"/>
    </row>
    <row r="86" spans="1:65" x14ac:dyDescent="0.2">
      <c r="A86" s="3"/>
      <c r="B86" s="18"/>
      <c r="C86" s="18"/>
      <c r="D86" s="30"/>
      <c r="E86" s="18"/>
      <c r="F86" s="18"/>
      <c r="G86" s="30"/>
      <c r="H86" s="18"/>
      <c r="I86" s="18"/>
      <c r="J86" s="30"/>
      <c r="K86" s="18"/>
      <c r="L86" s="18"/>
      <c r="M86" s="30"/>
      <c r="N86" s="18"/>
      <c r="O86" s="18"/>
      <c r="P86" s="30"/>
      <c r="Q86" s="18"/>
      <c r="R86" s="18"/>
      <c r="S86" s="30"/>
      <c r="T86" s="18"/>
      <c r="W86" s="18"/>
      <c r="Z86" s="18"/>
      <c r="AC86" s="18"/>
      <c r="AF86" s="18"/>
      <c r="AI86" s="18"/>
      <c r="AL86" s="18"/>
      <c r="AO86" s="18"/>
      <c r="AR86" s="18"/>
      <c r="AU86" s="18"/>
      <c r="AX86" s="18"/>
      <c r="BA86" s="18"/>
      <c r="BD86" s="18"/>
      <c r="BG86" s="1"/>
      <c r="BJ86" s="1"/>
      <c r="BM86" s="1"/>
    </row>
    <row r="87" spans="1:65" x14ac:dyDescent="0.2">
      <c r="A87" s="3"/>
      <c r="B87" s="18"/>
      <c r="C87" s="18"/>
      <c r="D87" s="30"/>
      <c r="E87" s="18"/>
      <c r="F87" s="18"/>
      <c r="G87" s="30"/>
      <c r="H87" s="18"/>
      <c r="I87" s="18"/>
      <c r="J87" s="30"/>
      <c r="K87" s="18"/>
      <c r="L87" s="18"/>
      <c r="M87" s="30"/>
      <c r="N87" s="18"/>
      <c r="O87" s="18"/>
      <c r="P87" s="30"/>
      <c r="Q87" s="18"/>
      <c r="R87" s="18"/>
      <c r="S87" s="30"/>
      <c r="T87" s="18"/>
      <c r="W87" s="18"/>
      <c r="Z87" s="18"/>
      <c r="AC87" s="18"/>
      <c r="AF87" s="18"/>
      <c r="AI87" s="18"/>
      <c r="AL87" s="18"/>
      <c r="AO87" s="18"/>
      <c r="AR87" s="18"/>
      <c r="AU87" s="18"/>
      <c r="AX87" s="18"/>
      <c r="BA87" s="18"/>
      <c r="BD87" s="18"/>
      <c r="BG87" s="1"/>
      <c r="BJ87" s="1"/>
      <c r="BM87" s="1"/>
    </row>
    <row r="88" spans="1:65" x14ac:dyDescent="0.2">
      <c r="A88" s="3"/>
      <c r="B88" s="18"/>
      <c r="C88" s="18"/>
      <c r="D88" s="30"/>
      <c r="E88" s="18"/>
      <c r="F88" s="18"/>
      <c r="G88" s="30"/>
      <c r="H88" s="18"/>
      <c r="I88" s="18"/>
      <c r="J88" s="30"/>
      <c r="K88" s="18"/>
      <c r="L88" s="18"/>
      <c r="M88" s="30"/>
      <c r="N88" s="18"/>
      <c r="O88" s="18"/>
      <c r="P88" s="30"/>
      <c r="Q88" s="18"/>
      <c r="R88" s="18"/>
      <c r="S88" s="30"/>
      <c r="T88" s="18"/>
      <c r="W88" s="18"/>
      <c r="Z88" s="18"/>
      <c r="AC88" s="18"/>
      <c r="AF88" s="18"/>
      <c r="AI88" s="18"/>
      <c r="AL88" s="18"/>
      <c r="AO88" s="18"/>
      <c r="AR88" s="18"/>
      <c r="AU88" s="18"/>
      <c r="AX88" s="18"/>
      <c r="BA88" s="18"/>
      <c r="BD88" s="18"/>
      <c r="BG88" s="1"/>
      <c r="BJ88" s="1"/>
      <c r="BM88" s="1"/>
    </row>
    <row r="89" spans="1:65" x14ac:dyDescent="0.2">
      <c r="A89" s="3"/>
      <c r="B89" s="18"/>
      <c r="C89" s="18"/>
      <c r="D89" s="30"/>
      <c r="E89" s="18"/>
      <c r="F89" s="18"/>
      <c r="G89" s="30"/>
      <c r="H89" s="18"/>
      <c r="I89" s="18"/>
      <c r="J89" s="30"/>
      <c r="K89" s="18"/>
      <c r="L89" s="18"/>
      <c r="M89" s="30"/>
      <c r="N89" s="18"/>
      <c r="O89" s="18"/>
      <c r="P89" s="30"/>
      <c r="Q89" s="18"/>
      <c r="R89" s="18"/>
      <c r="S89" s="30"/>
      <c r="T89" s="18"/>
      <c r="W89" s="18"/>
      <c r="Z89" s="18"/>
      <c r="AC89" s="18"/>
      <c r="AF89" s="18"/>
      <c r="AI89" s="18"/>
      <c r="AL89" s="18"/>
      <c r="AO89" s="18"/>
      <c r="AR89" s="18"/>
      <c r="AU89" s="18"/>
      <c r="AX89" s="18"/>
      <c r="BA89" s="18"/>
      <c r="BD89" s="18"/>
      <c r="BG89" s="1"/>
      <c r="BJ89" s="1"/>
      <c r="BM89" s="1"/>
    </row>
    <row r="90" spans="1:65" x14ac:dyDescent="0.2">
      <c r="A90" s="3"/>
      <c r="B90" s="18"/>
      <c r="C90" s="18"/>
      <c r="D90" s="30"/>
      <c r="E90" s="18"/>
      <c r="F90" s="18"/>
      <c r="G90" s="30"/>
      <c r="H90" s="18"/>
      <c r="I90" s="18"/>
      <c r="J90" s="30"/>
      <c r="K90" s="18"/>
      <c r="L90" s="18"/>
      <c r="M90" s="30"/>
      <c r="N90" s="18"/>
      <c r="O90" s="18"/>
      <c r="Q90" s="18"/>
      <c r="R90" s="18"/>
      <c r="T90" s="18"/>
      <c r="W90" s="18"/>
      <c r="Z90" s="18"/>
      <c r="AC90" s="18"/>
      <c r="AF90" s="18"/>
      <c r="AI90" s="18"/>
      <c r="AL90" s="18"/>
      <c r="AO90" s="18"/>
      <c r="AR90" s="18"/>
      <c r="AU90" s="18"/>
      <c r="AX90" s="18"/>
      <c r="BA90" s="18"/>
      <c r="BD90" s="18"/>
      <c r="BG90" s="1"/>
      <c r="BJ90" s="1"/>
      <c r="BM90" s="1"/>
    </row>
    <row r="91" spans="1:65" x14ac:dyDescent="0.2">
      <c r="A91" s="3"/>
      <c r="B91" s="18"/>
      <c r="C91" s="18"/>
      <c r="D91" s="30"/>
      <c r="E91" s="18"/>
      <c r="F91" s="18"/>
      <c r="G91" s="30"/>
      <c r="H91" s="18"/>
      <c r="I91" s="18"/>
      <c r="J91" s="30"/>
      <c r="K91" s="18"/>
      <c r="L91" s="18"/>
      <c r="M91" s="30"/>
      <c r="N91" s="18"/>
      <c r="O91" s="18"/>
      <c r="Q91" s="18"/>
      <c r="R91" s="18"/>
      <c r="T91" s="18"/>
      <c r="W91" s="18"/>
      <c r="Z91" s="18"/>
      <c r="AC91" s="18"/>
      <c r="AF91" s="18"/>
      <c r="AI91" s="18"/>
      <c r="AL91" s="18"/>
      <c r="AO91" s="18"/>
      <c r="AR91" s="18"/>
      <c r="AU91" s="18"/>
      <c r="AX91" s="18"/>
      <c r="BA91" s="18"/>
      <c r="BD91" s="18"/>
      <c r="BG91" s="1"/>
      <c r="BJ91" s="1"/>
      <c r="BM91" s="1"/>
    </row>
    <row r="92" spans="1:65" x14ac:dyDescent="0.2">
      <c r="A92" s="3"/>
      <c r="B92" s="18"/>
      <c r="C92" s="18"/>
      <c r="D92" s="30"/>
      <c r="E92" s="18"/>
      <c r="F92" s="18"/>
      <c r="G92" s="30"/>
      <c r="H92" s="18"/>
      <c r="I92" s="18"/>
      <c r="J92" s="30"/>
      <c r="K92" s="18"/>
      <c r="L92" s="18"/>
      <c r="M92" s="30"/>
      <c r="N92" s="18"/>
      <c r="O92" s="18"/>
      <c r="Q92" s="18"/>
      <c r="R92" s="18"/>
      <c r="T92" s="18"/>
      <c r="W92" s="18"/>
      <c r="Z92" s="18"/>
      <c r="AC92" s="18"/>
      <c r="AF92" s="18"/>
      <c r="AI92" s="18"/>
      <c r="AL92" s="18"/>
      <c r="AO92" s="18"/>
      <c r="AR92" s="18"/>
      <c r="AU92" s="18"/>
      <c r="AX92" s="18"/>
      <c r="BA92" s="18"/>
      <c r="BD92" s="18"/>
      <c r="BG92" s="1"/>
      <c r="BJ92" s="1"/>
      <c r="BM92" s="1"/>
    </row>
    <row r="93" spans="1:65" x14ac:dyDescent="0.2">
      <c r="A93" s="3"/>
      <c r="B93" s="18"/>
      <c r="C93" s="18"/>
      <c r="D93" s="30"/>
      <c r="E93" s="18"/>
      <c r="F93" s="18"/>
      <c r="G93" s="30"/>
      <c r="H93" s="18"/>
      <c r="I93" s="18"/>
      <c r="J93" s="30"/>
      <c r="K93" s="18"/>
      <c r="L93" s="18"/>
      <c r="M93" s="30"/>
      <c r="N93" s="18"/>
      <c r="O93" s="18"/>
      <c r="Q93" s="18"/>
      <c r="R93" s="18"/>
      <c r="T93" s="18"/>
      <c r="W93" s="18"/>
      <c r="Z93" s="18"/>
      <c r="AC93" s="18"/>
      <c r="AF93" s="18"/>
      <c r="AI93" s="18"/>
      <c r="AL93" s="18"/>
      <c r="AO93" s="18"/>
      <c r="AR93" s="18"/>
      <c r="AU93" s="18"/>
      <c r="AX93" s="18"/>
      <c r="BA93" s="18"/>
      <c r="BD93" s="18"/>
      <c r="BG93" s="1"/>
      <c r="BJ93" s="1"/>
      <c r="BM93" s="1"/>
    </row>
    <row r="94" spans="1:65" x14ac:dyDescent="0.2">
      <c r="A94" s="3"/>
      <c r="B94" s="18"/>
      <c r="C94" s="18"/>
      <c r="D94" s="30"/>
      <c r="E94" s="18"/>
      <c r="F94" s="18"/>
      <c r="G94" s="30"/>
      <c r="H94" s="18"/>
      <c r="I94" s="18"/>
      <c r="J94" s="30"/>
      <c r="K94" s="18"/>
      <c r="L94" s="18"/>
      <c r="M94" s="30"/>
      <c r="N94" s="18"/>
      <c r="O94" s="18"/>
      <c r="Q94" s="18"/>
      <c r="R94" s="18"/>
      <c r="T94" s="18"/>
      <c r="W94" s="18"/>
      <c r="Z94" s="18"/>
      <c r="AC94" s="18"/>
      <c r="AF94" s="18"/>
      <c r="AI94" s="18"/>
      <c r="AL94" s="18"/>
      <c r="AO94" s="18"/>
      <c r="AR94" s="18"/>
      <c r="AU94" s="18"/>
      <c r="AX94" s="18"/>
      <c r="BA94" s="18"/>
      <c r="BD94" s="18"/>
      <c r="BG94" s="1"/>
      <c r="BJ94" s="1"/>
      <c r="BM94" s="1"/>
    </row>
    <row r="95" spans="1:65" x14ac:dyDescent="0.2">
      <c r="A95" s="3"/>
      <c r="B95" s="18"/>
      <c r="C95" s="18"/>
      <c r="D95" s="30"/>
      <c r="E95" s="18"/>
      <c r="F95" s="18"/>
      <c r="G95" s="30"/>
      <c r="H95" s="18"/>
      <c r="I95" s="18"/>
      <c r="J95" s="30"/>
      <c r="K95" s="18"/>
      <c r="L95" s="18"/>
      <c r="M95" s="30"/>
      <c r="N95" s="18"/>
      <c r="O95" s="18"/>
      <c r="Q95" s="18"/>
      <c r="R95" s="18"/>
      <c r="T95" s="18"/>
      <c r="W95" s="18"/>
      <c r="Z95" s="18"/>
      <c r="AC95" s="18"/>
      <c r="AF95" s="18"/>
      <c r="AI95" s="18"/>
      <c r="AL95" s="18"/>
      <c r="AO95" s="18"/>
      <c r="AR95" s="18"/>
      <c r="AU95" s="18"/>
      <c r="AX95" s="18"/>
      <c r="BA95" s="18"/>
      <c r="BD95" s="18"/>
      <c r="BG95" s="18"/>
      <c r="BJ95" s="18"/>
      <c r="BM95" s="18"/>
    </row>
    <row r="96" spans="1:65" x14ac:dyDescent="0.2">
      <c r="A96" s="3"/>
      <c r="B96" s="18"/>
      <c r="C96" s="18"/>
      <c r="D96" s="30"/>
      <c r="E96" s="18"/>
      <c r="F96" s="18"/>
      <c r="G96" s="30"/>
      <c r="H96" s="18"/>
      <c r="I96" s="18"/>
      <c r="J96" s="30"/>
      <c r="K96" s="18"/>
      <c r="L96" s="18"/>
      <c r="M96" s="30"/>
      <c r="N96" s="18"/>
      <c r="O96" s="18"/>
      <c r="Q96" s="18"/>
      <c r="R96" s="18"/>
      <c r="T96" s="18"/>
      <c r="W96" s="18"/>
      <c r="Z96" s="18"/>
      <c r="AC96" s="18"/>
      <c r="AF96" s="18"/>
      <c r="AI96" s="18"/>
      <c r="AL96" s="18"/>
      <c r="AO96" s="18"/>
      <c r="AR96" s="18"/>
      <c r="AU96" s="18"/>
      <c r="AX96" s="18"/>
      <c r="BA96" s="18"/>
      <c r="BD96" s="18"/>
      <c r="BG96" s="18"/>
      <c r="BJ96" s="18"/>
      <c r="BM96" s="18"/>
    </row>
    <row r="97" spans="1:65" x14ac:dyDescent="0.2">
      <c r="A97" s="3"/>
      <c r="B97" s="18"/>
      <c r="C97" s="18"/>
      <c r="D97" s="30"/>
      <c r="E97" s="18"/>
      <c r="F97" s="18"/>
      <c r="G97" s="30"/>
      <c r="H97" s="18"/>
      <c r="I97" s="18"/>
      <c r="J97" s="30"/>
      <c r="K97" s="18"/>
      <c r="L97" s="18"/>
      <c r="M97" s="30"/>
      <c r="N97" s="18"/>
      <c r="O97" s="18"/>
      <c r="Q97" s="18"/>
      <c r="R97" s="18"/>
      <c r="T97" s="18"/>
      <c r="W97" s="18"/>
      <c r="Z97" s="18"/>
      <c r="AC97" s="18"/>
      <c r="AF97" s="18"/>
      <c r="AI97" s="18"/>
      <c r="AL97" s="18"/>
      <c r="AO97" s="18"/>
      <c r="AR97" s="18"/>
      <c r="AU97" s="18"/>
      <c r="AX97" s="18"/>
      <c r="BA97" s="18"/>
      <c r="BD97" s="18"/>
      <c r="BG97" s="18"/>
      <c r="BJ97" s="18"/>
      <c r="BM97" s="18"/>
    </row>
    <row r="98" spans="1:65" x14ac:dyDescent="0.2">
      <c r="A98" s="3"/>
      <c r="B98" s="18"/>
      <c r="C98" s="18"/>
      <c r="D98" s="30"/>
      <c r="E98" s="18"/>
      <c r="F98" s="18"/>
      <c r="G98" s="30"/>
      <c r="H98" s="18"/>
      <c r="I98" s="18"/>
      <c r="J98" s="30"/>
      <c r="K98" s="18"/>
      <c r="L98" s="18"/>
      <c r="M98" s="30"/>
      <c r="N98" s="18"/>
      <c r="O98" s="18"/>
      <c r="Q98" s="18"/>
      <c r="R98" s="18"/>
      <c r="T98" s="18"/>
      <c r="W98" s="18"/>
      <c r="Z98" s="18"/>
      <c r="AC98" s="18"/>
      <c r="AF98" s="18"/>
      <c r="AI98" s="18"/>
      <c r="AL98" s="18"/>
      <c r="AO98" s="18"/>
      <c r="AR98" s="18"/>
      <c r="AU98" s="18"/>
      <c r="AX98" s="18"/>
      <c r="BA98" s="18"/>
      <c r="BD98" s="18"/>
      <c r="BG98" s="18"/>
      <c r="BJ98" s="18"/>
      <c r="BM98" s="18"/>
    </row>
    <row r="99" spans="1:65" x14ac:dyDescent="0.2">
      <c r="A99" s="3"/>
      <c r="B99" s="18"/>
      <c r="C99" s="18"/>
      <c r="D99" s="30"/>
      <c r="E99" s="18"/>
      <c r="F99" s="18"/>
      <c r="G99" s="30"/>
      <c r="H99" s="18"/>
      <c r="I99" s="18"/>
      <c r="J99" s="30"/>
      <c r="K99" s="18"/>
      <c r="L99" s="18"/>
      <c r="M99" s="30"/>
      <c r="N99" s="18"/>
      <c r="O99" s="18"/>
      <c r="Q99" s="18"/>
      <c r="R99" s="18"/>
      <c r="T99" s="18"/>
      <c r="W99" s="18"/>
      <c r="Z99" s="18"/>
      <c r="AC99" s="18"/>
      <c r="AF99" s="18"/>
      <c r="AI99" s="18"/>
      <c r="AL99" s="18"/>
      <c r="AO99" s="18"/>
      <c r="AR99" s="18"/>
      <c r="AU99" s="18"/>
      <c r="AX99" s="18"/>
      <c r="BA99" s="18"/>
      <c r="BD99" s="18"/>
      <c r="BG99" s="18"/>
      <c r="BJ99" s="18"/>
      <c r="BM99" s="18"/>
    </row>
    <row r="100" spans="1:65" x14ac:dyDescent="0.2">
      <c r="A100" s="3"/>
      <c r="B100" s="18"/>
      <c r="C100" s="18"/>
      <c r="D100" s="30"/>
      <c r="E100" s="18"/>
      <c r="F100" s="18"/>
      <c r="G100" s="30"/>
      <c r="H100" s="18"/>
      <c r="I100" s="18"/>
      <c r="J100" s="30"/>
      <c r="K100" s="18"/>
      <c r="L100" s="18"/>
      <c r="M100" s="30"/>
      <c r="N100" s="18"/>
      <c r="O100" s="18"/>
      <c r="Q100" s="18"/>
      <c r="R100" s="18"/>
      <c r="T100" s="18"/>
      <c r="W100" s="18"/>
      <c r="Z100" s="18"/>
      <c r="AC100" s="18"/>
      <c r="AF100" s="18"/>
      <c r="AI100" s="18"/>
      <c r="AL100" s="18"/>
      <c r="AO100" s="18"/>
      <c r="AR100" s="18"/>
      <c r="AU100" s="18"/>
      <c r="AX100" s="18"/>
      <c r="BA100" s="18"/>
      <c r="BD100" s="18"/>
      <c r="BG100" s="18"/>
      <c r="BJ100" s="18"/>
      <c r="BM100" s="18"/>
    </row>
    <row r="101" spans="1:65" x14ac:dyDescent="0.2">
      <c r="A101" s="3"/>
      <c r="B101" s="18"/>
      <c r="C101" s="18"/>
      <c r="D101" s="30"/>
      <c r="E101" s="18"/>
      <c r="F101" s="18"/>
      <c r="G101" s="30"/>
      <c r="H101" s="18"/>
      <c r="I101" s="18"/>
      <c r="J101" s="30"/>
      <c r="K101" s="18"/>
      <c r="L101" s="18"/>
      <c r="M101" s="30"/>
      <c r="N101" s="18"/>
      <c r="O101" s="18"/>
      <c r="Q101" s="18"/>
      <c r="R101" s="18"/>
      <c r="T101" s="18"/>
      <c r="W101" s="18"/>
      <c r="Z101" s="18"/>
      <c r="AC101" s="18"/>
      <c r="AF101" s="18"/>
      <c r="AI101" s="18"/>
      <c r="AL101" s="18"/>
      <c r="AO101" s="18"/>
      <c r="AR101" s="18"/>
      <c r="AU101" s="18"/>
      <c r="AX101" s="18"/>
      <c r="BA101" s="18"/>
      <c r="BD101" s="18"/>
      <c r="BG101" s="18"/>
      <c r="BJ101" s="18"/>
      <c r="BM101" s="18"/>
    </row>
    <row r="102" spans="1:65" x14ac:dyDescent="0.2">
      <c r="A102" s="3"/>
      <c r="B102" s="18"/>
      <c r="C102" s="18"/>
      <c r="D102" s="30"/>
      <c r="E102" s="18"/>
      <c r="F102" s="18"/>
      <c r="G102" s="30"/>
      <c r="H102" s="18"/>
      <c r="I102" s="18"/>
      <c r="J102" s="30"/>
      <c r="K102" s="18"/>
      <c r="L102" s="18"/>
      <c r="M102" s="30"/>
      <c r="N102" s="18"/>
      <c r="O102" s="18"/>
      <c r="Q102" s="18"/>
      <c r="R102" s="18"/>
      <c r="T102" s="18"/>
      <c r="W102" s="18"/>
      <c r="Z102" s="18"/>
      <c r="AC102" s="18"/>
      <c r="AF102" s="18"/>
      <c r="AI102" s="18"/>
      <c r="AL102" s="18"/>
      <c r="AO102" s="18"/>
      <c r="AR102" s="18"/>
      <c r="AU102" s="18"/>
      <c r="AX102" s="18"/>
      <c r="BA102" s="18"/>
      <c r="BD102" s="18"/>
      <c r="BG102" s="18"/>
      <c r="BJ102" s="18"/>
      <c r="BM102" s="18"/>
    </row>
    <row r="103" spans="1:65" x14ac:dyDescent="0.2">
      <c r="A103" s="3"/>
      <c r="B103" s="18"/>
      <c r="C103" s="18"/>
      <c r="D103" s="30"/>
      <c r="E103" s="18"/>
      <c r="F103" s="18"/>
      <c r="G103" s="30"/>
      <c r="H103" s="18"/>
      <c r="I103" s="18"/>
      <c r="J103" s="30"/>
      <c r="K103" s="18"/>
      <c r="L103" s="18"/>
      <c r="M103" s="30"/>
      <c r="N103" s="18"/>
      <c r="O103" s="18"/>
      <c r="Q103" s="18"/>
      <c r="R103" s="18"/>
      <c r="T103" s="18"/>
      <c r="W103" s="18"/>
      <c r="Z103" s="18"/>
      <c r="AC103" s="18"/>
      <c r="AF103" s="18"/>
      <c r="AI103" s="18"/>
      <c r="AL103" s="18"/>
      <c r="AO103" s="18"/>
      <c r="AR103" s="18"/>
      <c r="AU103" s="18"/>
      <c r="AX103" s="18"/>
      <c r="BA103" s="18"/>
      <c r="BD103" s="18"/>
      <c r="BG103" s="18"/>
      <c r="BJ103" s="18"/>
      <c r="BM103" s="18"/>
    </row>
    <row r="104" spans="1:65" x14ac:dyDescent="0.2">
      <c r="A104" s="3"/>
      <c r="B104" s="18"/>
      <c r="C104" s="18"/>
      <c r="D104" s="30"/>
      <c r="E104" s="18"/>
      <c r="F104" s="18"/>
      <c r="G104" s="30"/>
      <c r="H104" s="18"/>
      <c r="I104" s="18"/>
      <c r="J104" s="30"/>
      <c r="K104" s="18"/>
      <c r="L104" s="18"/>
      <c r="M104" s="30"/>
      <c r="N104" s="18"/>
      <c r="O104" s="18"/>
      <c r="Q104" s="18"/>
      <c r="R104" s="18"/>
      <c r="T104" s="18"/>
      <c r="W104" s="18"/>
      <c r="Z104" s="18"/>
      <c r="AC104" s="18"/>
      <c r="AF104" s="18"/>
      <c r="AI104" s="18"/>
      <c r="AL104" s="18"/>
      <c r="AO104" s="18"/>
      <c r="AR104" s="18"/>
      <c r="AU104" s="18"/>
      <c r="AX104" s="18"/>
      <c r="BA104" s="18"/>
      <c r="BD104" s="18"/>
      <c r="BG104" s="18"/>
      <c r="BJ104" s="18"/>
      <c r="BM104" s="18"/>
    </row>
    <row r="105" spans="1:65" x14ac:dyDescent="0.2">
      <c r="A105" s="3"/>
      <c r="B105" s="18"/>
      <c r="C105" s="18"/>
      <c r="D105" s="30"/>
      <c r="E105" s="18"/>
      <c r="F105" s="18"/>
      <c r="G105" s="30"/>
      <c r="H105" s="18"/>
      <c r="I105" s="18"/>
      <c r="J105" s="30"/>
      <c r="K105" s="18"/>
      <c r="L105" s="18"/>
      <c r="M105" s="30"/>
      <c r="N105" s="18"/>
      <c r="O105" s="18"/>
      <c r="Q105" s="18"/>
      <c r="R105" s="18"/>
      <c r="T105" s="18"/>
      <c r="W105" s="18"/>
      <c r="Z105" s="18"/>
      <c r="AC105" s="18"/>
      <c r="AF105" s="18"/>
      <c r="AI105" s="18"/>
      <c r="AL105" s="18"/>
      <c r="AO105" s="18"/>
      <c r="AR105" s="18"/>
      <c r="AU105" s="18"/>
      <c r="AX105" s="18"/>
      <c r="BA105" s="18"/>
      <c r="BD105" s="18"/>
      <c r="BG105" s="18"/>
      <c r="BJ105" s="18"/>
      <c r="BM105" s="18"/>
    </row>
    <row r="106" spans="1:65" x14ac:dyDescent="0.2">
      <c r="A106" s="3"/>
      <c r="B106" s="18"/>
      <c r="C106" s="18"/>
      <c r="D106" s="30"/>
      <c r="E106" s="18"/>
      <c r="F106" s="18"/>
      <c r="G106" s="30"/>
      <c r="H106" s="18"/>
      <c r="I106" s="18"/>
      <c r="J106" s="30"/>
      <c r="K106" s="18"/>
      <c r="L106" s="18"/>
      <c r="M106" s="30"/>
      <c r="N106" s="18"/>
      <c r="O106" s="18"/>
      <c r="Q106" s="18"/>
      <c r="R106" s="18"/>
      <c r="T106" s="18"/>
      <c r="W106" s="18"/>
      <c r="Z106" s="18"/>
      <c r="AC106" s="18"/>
      <c r="AF106" s="18"/>
      <c r="AI106" s="18"/>
      <c r="AL106" s="18"/>
      <c r="AO106" s="18"/>
      <c r="AR106" s="18"/>
      <c r="AU106" s="18"/>
      <c r="AX106" s="18"/>
      <c r="BA106" s="18"/>
      <c r="BD106" s="18"/>
      <c r="BG106" s="18"/>
      <c r="BJ106" s="18"/>
      <c r="BM106" s="18"/>
    </row>
    <row r="107" spans="1:65" x14ac:dyDescent="0.2">
      <c r="A107" s="3"/>
      <c r="B107" s="18"/>
      <c r="C107" s="18"/>
      <c r="D107" s="30"/>
      <c r="E107" s="18"/>
      <c r="F107" s="18"/>
      <c r="G107" s="30"/>
      <c r="H107" s="18"/>
      <c r="I107" s="18"/>
      <c r="J107" s="30"/>
      <c r="K107" s="18"/>
      <c r="L107" s="18"/>
      <c r="M107" s="30"/>
      <c r="N107" s="18"/>
      <c r="O107" s="18"/>
      <c r="Q107" s="18"/>
      <c r="R107" s="18"/>
      <c r="T107" s="18"/>
      <c r="W107" s="18"/>
      <c r="Z107" s="18"/>
      <c r="AC107" s="18"/>
      <c r="AF107" s="18"/>
      <c r="AI107" s="18"/>
      <c r="AL107" s="18"/>
      <c r="AO107" s="18"/>
      <c r="AR107" s="18"/>
      <c r="AU107" s="18"/>
      <c r="AX107" s="18"/>
      <c r="BA107" s="18"/>
      <c r="BD107" s="18"/>
      <c r="BG107" s="18"/>
      <c r="BJ107" s="18"/>
      <c r="BM107" s="18"/>
    </row>
    <row r="108" spans="1:65" x14ac:dyDescent="0.2">
      <c r="A108" s="3"/>
      <c r="B108" s="18"/>
      <c r="C108" s="18"/>
      <c r="D108" s="30"/>
      <c r="E108" s="18"/>
      <c r="F108" s="18"/>
      <c r="G108" s="30"/>
      <c r="H108" s="18"/>
      <c r="I108" s="18"/>
      <c r="J108" s="30"/>
      <c r="K108" s="18"/>
      <c r="L108" s="18"/>
      <c r="M108" s="30"/>
      <c r="N108" s="18"/>
      <c r="O108" s="18"/>
      <c r="Q108" s="18"/>
      <c r="R108" s="18"/>
      <c r="T108" s="18"/>
      <c r="W108" s="18"/>
      <c r="Z108" s="18"/>
      <c r="AC108" s="18"/>
      <c r="AF108" s="18"/>
      <c r="AI108" s="18"/>
      <c r="AL108" s="18"/>
      <c r="AO108" s="18"/>
      <c r="AR108" s="18"/>
      <c r="AU108" s="18"/>
      <c r="AX108" s="18"/>
      <c r="BA108" s="18"/>
      <c r="BD108" s="18"/>
      <c r="BG108" s="18"/>
      <c r="BJ108" s="18"/>
      <c r="BM108" s="18"/>
    </row>
    <row r="109" spans="1:65" x14ac:dyDescent="0.2">
      <c r="A109" s="3"/>
      <c r="B109" s="18"/>
      <c r="C109" s="18"/>
      <c r="D109" s="30"/>
      <c r="E109" s="18"/>
      <c r="F109" s="18"/>
      <c r="G109" s="30"/>
      <c r="H109" s="18"/>
      <c r="I109" s="18"/>
      <c r="J109" s="30"/>
      <c r="K109" s="18"/>
      <c r="L109" s="18"/>
      <c r="M109" s="30"/>
      <c r="N109" s="18"/>
      <c r="O109" s="18"/>
      <c r="Q109" s="18"/>
      <c r="R109" s="18"/>
      <c r="T109" s="18"/>
      <c r="W109" s="18"/>
      <c r="Z109" s="18"/>
      <c r="AC109" s="18"/>
      <c r="AF109" s="18"/>
      <c r="AI109" s="18"/>
      <c r="AL109" s="18"/>
      <c r="AO109" s="18"/>
      <c r="AR109" s="18"/>
      <c r="AU109" s="18"/>
      <c r="AX109" s="18"/>
      <c r="BA109" s="18"/>
      <c r="BD109" s="18"/>
      <c r="BG109" s="18"/>
      <c r="BJ109" s="18"/>
      <c r="BM109" s="18"/>
    </row>
    <row r="110" spans="1:65" x14ac:dyDescent="0.2">
      <c r="A110" s="3"/>
      <c r="B110" s="18"/>
      <c r="C110" s="18"/>
      <c r="D110" s="30"/>
      <c r="E110" s="18"/>
      <c r="F110" s="18"/>
      <c r="G110" s="30"/>
      <c r="H110" s="18"/>
      <c r="I110" s="18"/>
      <c r="J110" s="30"/>
      <c r="K110" s="18"/>
      <c r="L110" s="18"/>
      <c r="M110" s="30"/>
      <c r="N110" s="18"/>
      <c r="O110" s="18"/>
      <c r="Q110" s="18"/>
      <c r="R110" s="18"/>
      <c r="T110" s="18"/>
      <c r="W110" s="18"/>
      <c r="Z110" s="18"/>
      <c r="AC110" s="18"/>
      <c r="AF110" s="18"/>
      <c r="AI110" s="18"/>
      <c r="AL110" s="18"/>
      <c r="AO110" s="18"/>
      <c r="AR110" s="18"/>
      <c r="AU110" s="18"/>
      <c r="AX110" s="18"/>
      <c r="BA110" s="18"/>
      <c r="BD110" s="18"/>
      <c r="BG110" s="18"/>
      <c r="BJ110" s="18"/>
      <c r="BM110" s="18"/>
    </row>
    <row r="111" spans="1:65" x14ac:dyDescent="0.2">
      <c r="A111" s="3"/>
      <c r="B111" s="18"/>
      <c r="C111" s="18"/>
      <c r="D111" s="30"/>
      <c r="E111" s="18"/>
      <c r="F111" s="18"/>
      <c r="G111" s="30"/>
      <c r="H111" s="18"/>
      <c r="I111" s="18"/>
      <c r="J111" s="30"/>
      <c r="K111" s="18"/>
      <c r="L111" s="18"/>
      <c r="M111" s="30"/>
      <c r="N111" s="18"/>
      <c r="O111" s="18"/>
      <c r="Q111" s="18"/>
      <c r="R111" s="18"/>
      <c r="T111" s="18"/>
      <c r="W111" s="18"/>
      <c r="Z111" s="18"/>
      <c r="AC111" s="18"/>
      <c r="AF111" s="18"/>
      <c r="AI111" s="18"/>
      <c r="AL111" s="18"/>
      <c r="AO111" s="18"/>
      <c r="AR111" s="18"/>
      <c r="AU111" s="18"/>
      <c r="AX111" s="18"/>
      <c r="BA111" s="18"/>
      <c r="BD111" s="18"/>
      <c r="BG111" s="18"/>
      <c r="BJ111" s="18"/>
      <c r="BM111" s="18"/>
    </row>
    <row r="112" spans="1:65" x14ac:dyDescent="0.2">
      <c r="A112" s="3"/>
      <c r="B112" s="18"/>
      <c r="C112" s="18"/>
      <c r="D112" s="30"/>
      <c r="E112" s="18"/>
      <c r="F112" s="18"/>
      <c r="G112" s="30"/>
      <c r="H112" s="18"/>
      <c r="I112" s="18"/>
      <c r="J112" s="30"/>
      <c r="K112" s="18"/>
      <c r="L112" s="18"/>
      <c r="M112" s="30"/>
      <c r="N112" s="18"/>
      <c r="O112" s="18"/>
      <c r="Q112" s="18"/>
      <c r="R112" s="18"/>
      <c r="T112" s="18"/>
      <c r="W112" s="18"/>
      <c r="Z112" s="18"/>
      <c r="AC112" s="18"/>
      <c r="AF112" s="18"/>
      <c r="AI112" s="18"/>
      <c r="AL112" s="18"/>
      <c r="AO112" s="18"/>
      <c r="AR112" s="18"/>
      <c r="AU112" s="18"/>
      <c r="AX112" s="18"/>
      <c r="BA112" s="18"/>
      <c r="BD112" s="18"/>
      <c r="BG112" s="18"/>
      <c r="BJ112" s="18"/>
      <c r="BM112" s="18"/>
    </row>
    <row r="113" spans="1:65" x14ac:dyDescent="0.2">
      <c r="A113" s="3"/>
      <c r="B113" s="18"/>
      <c r="C113" s="18"/>
      <c r="D113" s="30"/>
      <c r="E113" s="18"/>
      <c r="F113" s="18"/>
      <c r="G113" s="30"/>
      <c r="H113" s="18"/>
      <c r="I113" s="18"/>
      <c r="J113" s="30"/>
      <c r="K113" s="18"/>
      <c r="L113" s="18"/>
      <c r="M113" s="30"/>
      <c r="N113" s="18"/>
      <c r="O113" s="18"/>
      <c r="Q113" s="18"/>
      <c r="R113" s="18"/>
      <c r="T113" s="18"/>
      <c r="W113" s="18"/>
      <c r="Z113" s="18"/>
      <c r="AC113" s="18"/>
      <c r="AF113" s="18"/>
      <c r="AI113" s="18"/>
      <c r="AL113" s="18"/>
      <c r="AO113" s="18"/>
      <c r="AR113" s="18"/>
      <c r="AU113" s="18"/>
      <c r="AX113" s="18"/>
      <c r="BA113" s="18"/>
      <c r="BD113" s="18"/>
      <c r="BG113" s="18"/>
      <c r="BJ113" s="18"/>
      <c r="BM113" s="18"/>
    </row>
    <row r="114" spans="1:65" x14ac:dyDescent="0.2">
      <c r="A114" s="3"/>
      <c r="B114" s="18"/>
      <c r="C114" s="18"/>
      <c r="D114" s="30"/>
      <c r="E114" s="18"/>
      <c r="F114" s="18"/>
      <c r="G114" s="30"/>
      <c r="H114" s="18"/>
      <c r="I114" s="18"/>
      <c r="J114" s="30"/>
      <c r="K114" s="18"/>
      <c r="L114" s="18"/>
      <c r="M114" s="30"/>
      <c r="N114" s="18"/>
      <c r="O114" s="18"/>
      <c r="Q114" s="18"/>
      <c r="R114" s="18"/>
      <c r="T114" s="18"/>
      <c r="W114" s="18"/>
      <c r="Z114" s="18"/>
      <c r="AC114" s="18"/>
      <c r="AF114" s="18"/>
      <c r="AI114" s="18"/>
      <c r="AL114" s="18"/>
      <c r="AO114" s="18"/>
      <c r="AR114" s="18"/>
      <c r="AU114" s="18"/>
      <c r="AX114" s="18"/>
      <c r="BA114" s="18"/>
      <c r="BD114" s="18"/>
      <c r="BG114" s="18"/>
      <c r="BJ114" s="18"/>
      <c r="BM114" s="18"/>
    </row>
    <row r="115" spans="1:65" x14ac:dyDescent="0.2">
      <c r="A115" s="3"/>
      <c r="B115" s="18"/>
      <c r="C115" s="18"/>
      <c r="D115" s="30"/>
      <c r="E115" s="18"/>
      <c r="F115" s="18"/>
      <c r="G115" s="30"/>
      <c r="H115" s="18"/>
      <c r="I115" s="18"/>
      <c r="J115" s="30"/>
      <c r="K115" s="18"/>
      <c r="L115" s="18"/>
      <c r="M115" s="30"/>
      <c r="N115" s="18"/>
      <c r="O115" s="18"/>
      <c r="Q115" s="18"/>
      <c r="R115" s="18"/>
      <c r="T115" s="18"/>
      <c r="W115" s="18"/>
      <c r="Z115" s="18"/>
      <c r="AC115" s="18"/>
      <c r="AF115" s="18"/>
      <c r="AI115" s="18"/>
      <c r="AL115" s="18"/>
      <c r="AO115" s="18"/>
      <c r="AR115" s="18"/>
      <c r="AU115" s="18"/>
      <c r="AX115" s="18"/>
      <c r="BA115" s="18"/>
      <c r="BD115" s="18"/>
      <c r="BG115" s="18"/>
      <c r="BJ115" s="18"/>
      <c r="BM115" s="18"/>
    </row>
    <row r="116" spans="1:65" x14ac:dyDescent="0.2">
      <c r="A116" s="3"/>
      <c r="B116" s="18"/>
      <c r="C116" s="18"/>
      <c r="D116" s="30"/>
      <c r="E116" s="18"/>
      <c r="F116" s="18"/>
      <c r="G116" s="30"/>
      <c r="H116" s="18"/>
      <c r="I116" s="18"/>
      <c r="J116" s="30"/>
      <c r="K116" s="18"/>
      <c r="L116" s="18"/>
      <c r="M116" s="30"/>
      <c r="N116" s="18"/>
      <c r="O116" s="18"/>
      <c r="Q116" s="18"/>
      <c r="R116" s="18"/>
      <c r="T116" s="18"/>
      <c r="W116" s="18"/>
      <c r="Z116" s="18"/>
      <c r="AC116" s="18"/>
      <c r="AF116" s="18"/>
      <c r="AI116" s="18"/>
      <c r="AL116" s="18"/>
      <c r="AO116" s="18"/>
      <c r="AR116" s="18"/>
      <c r="AU116" s="18"/>
      <c r="AX116" s="18"/>
      <c r="BA116" s="18"/>
      <c r="BD116" s="18"/>
      <c r="BG116" s="18"/>
      <c r="BJ116" s="18"/>
      <c r="BM116" s="18"/>
    </row>
    <row r="117" spans="1:65" x14ac:dyDescent="0.2">
      <c r="A117" s="3"/>
      <c r="B117" s="18"/>
      <c r="C117" s="18"/>
      <c r="D117" s="30"/>
      <c r="E117" s="18"/>
      <c r="F117" s="18"/>
      <c r="G117" s="30"/>
      <c r="H117" s="18"/>
      <c r="I117" s="18"/>
      <c r="J117" s="30"/>
      <c r="K117" s="18"/>
      <c r="L117" s="18"/>
      <c r="M117" s="30"/>
      <c r="N117" s="18"/>
      <c r="O117" s="18"/>
      <c r="Q117" s="18"/>
      <c r="R117" s="18"/>
      <c r="T117" s="18"/>
      <c r="W117" s="18"/>
      <c r="Z117" s="18"/>
      <c r="AC117" s="18"/>
      <c r="AF117" s="18"/>
      <c r="AI117" s="18"/>
      <c r="AL117" s="18"/>
      <c r="AO117" s="18"/>
      <c r="AR117" s="18"/>
      <c r="AU117" s="18"/>
      <c r="AX117" s="18"/>
      <c r="BA117" s="18"/>
      <c r="BD117" s="18"/>
      <c r="BG117" s="18"/>
      <c r="BJ117" s="18"/>
      <c r="BM117" s="18"/>
    </row>
    <row r="118" spans="1:65" x14ac:dyDescent="0.2">
      <c r="A118" s="3"/>
      <c r="B118" s="18"/>
      <c r="C118" s="18"/>
      <c r="D118" s="30"/>
      <c r="E118" s="18"/>
      <c r="F118" s="18"/>
      <c r="G118" s="30"/>
      <c r="H118" s="18"/>
      <c r="I118" s="18"/>
      <c r="J118" s="30"/>
      <c r="K118" s="18"/>
      <c r="L118" s="18"/>
      <c r="M118" s="30"/>
      <c r="N118" s="18"/>
      <c r="O118" s="18"/>
      <c r="Q118" s="18"/>
      <c r="R118" s="18"/>
      <c r="T118" s="18"/>
      <c r="W118" s="18"/>
      <c r="Z118" s="18"/>
      <c r="AC118" s="18"/>
      <c r="AF118" s="18"/>
      <c r="AI118" s="18"/>
      <c r="AL118" s="18"/>
      <c r="AO118" s="18"/>
      <c r="AR118" s="18"/>
      <c r="AU118" s="18"/>
      <c r="AX118" s="18"/>
      <c r="BA118" s="18"/>
      <c r="BD118" s="18"/>
      <c r="BG118" s="18"/>
      <c r="BJ118" s="18"/>
      <c r="BM118" s="18"/>
    </row>
    <row r="119" spans="1:65" x14ac:dyDescent="0.2">
      <c r="A119" s="3"/>
      <c r="B119" s="18"/>
      <c r="C119" s="18"/>
      <c r="D119" s="30"/>
      <c r="E119" s="18"/>
      <c r="F119" s="18"/>
      <c r="G119" s="30"/>
      <c r="H119" s="18"/>
      <c r="I119" s="18"/>
      <c r="J119" s="30"/>
      <c r="K119" s="18"/>
      <c r="L119" s="18"/>
      <c r="M119" s="30"/>
      <c r="N119" s="18"/>
      <c r="O119" s="18"/>
      <c r="Q119" s="18"/>
      <c r="R119" s="18"/>
      <c r="T119" s="18"/>
      <c r="W119" s="18"/>
      <c r="Z119" s="18"/>
      <c r="AC119" s="18"/>
      <c r="AF119" s="18"/>
      <c r="AI119" s="18"/>
      <c r="AL119" s="18"/>
      <c r="AO119" s="18"/>
      <c r="AR119" s="18"/>
      <c r="AU119" s="18"/>
      <c r="AX119" s="18"/>
      <c r="BA119" s="18"/>
      <c r="BD119" s="18"/>
      <c r="BG119" s="18"/>
      <c r="BJ119" s="18"/>
      <c r="BM119" s="18"/>
    </row>
    <row r="120" spans="1:65" x14ac:dyDescent="0.2">
      <c r="A120" s="3"/>
      <c r="B120" s="18"/>
      <c r="C120" s="18"/>
      <c r="D120" s="30"/>
      <c r="E120" s="18"/>
      <c r="F120" s="18"/>
      <c r="G120" s="30"/>
      <c r="H120" s="18"/>
      <c r="I120" s="18"/>
      <c r="J120" s="30"/>
      <c r="K120" s="18"/>
      <c r="L120" s="18"/>
      <c r="M120" s="30"/>
      <c r="N120" s="18"/>
      <c r="O120" s="18"/>
      <c r="Q120" s="18"/>
      <c r="R120" s="18"/>
      <c r="T120" s="18"/>
      <c r="W120" s="18"/>
      <c r="Z120" s="18"/>
      <c r="AC120" s="18"/>
      <c r="AF120" s="18"/>
      <c r="AI120" s="18"/>
      <c r="AL120" s="18"/>
      <c r="AO120" s="18"/>
      <c r="AR120" s="18"/>
      <c r="AU120" s="18"/>
      <c r="AX120" s="18"/>
      <c r="BA120" s="18"/>
      <c r="BD120" s="18"/>
      <c r="BG120" s="18"/>
      <c r="BJ120" s="18"/>
      <c r="BM120" s="18"/>
    </row>
    <row r="121" spans="1:65" x14ac:dyDescent="0.2">
      <c r="A121" s="3"/>
      <c r="B121" s="18"/>
      <c r="C121" s="18"/>
      <c r="D121" s="30"/>
      <c r="E121" s="18"/>
      <c r="F121" s="18"/>
      <c r="G121" s="30"/>
      <c r="H121" s="18"/>
      <c r="I121" s="18"/>
      <c r="J121" s="30"/>
      <c r="K121" s="18"/>
      <c r="L121" s="18"/>
      <c r="M121" s="30"/>
      <c r="N121" s="18"/>
      <c r="O121" s="18"/>
      <c r="Q121" s="18"/>
      <c r="R121" s="18"/>
      <c r="T121" s="18"/>
      <c r="W121" s="18"/>
      <c r="Z121" s="18"/>
      <c r="AC121" s="18"/>
      <c r="AF121" s="18"/>
      <c r="AI121" s="18"/>
      <c r="AL121" s="18"/>
      <c r="AO121" s="18"/>
      <c r="AR121" s="18"/>
      <c r="AU121" s="18"/>
      <c r="AX121" s="18"/>
      <c r="BA121" s="18"/>
      <c r="BD121" s="18"/>
      <c r="BG121" s="18"/>
      <c r="BJ121" s="18"/>
      <c r="BM121" s="18"/>
    </row>
    <row r="122" spans="1:65" x14ac:dyDescent="0.2">
      <c r="A122" s="3"/>
      <c r="B122" s="18"/>
      <c r="C122" s="18"/>
      <c r="D122" s="30"/>
      <c r="E122" s="18"/>
      <c r="F122" s="18"/>
      <c r="G122" s="30"/>
      <c r="H122" s="18"/>
      <c r="I122" s="18"/>
      <c r="J122" s="30"/>
      <c r="K122" s="18"/>
      <c r="L122" s="18"/>
      <c r="M122" s="30"/>
      <c r="N122" s="18"/>
      <c r="O122" s="18"/>
      <c r="Q122" s="18"/>
      <c r="R122" s="18"/>
      <c r="T122" s="18"/>
      <c r="W122" s="18"/>
      <c r="Z122" s="18"/>
      <c r="AC122" s="18"/>
      <c r="AF122" s="18"/>
      <c r="AI122" s="18"/>
      <c r="AL122" s="18"/>
      <c r="AO122" s="18"/>
      <c r="AR122" s="18"/>
      <c r="AU122" s="18"/>
      <c r="AX122" s="18"/>
      <c r="BA122" s="18"/>
      <c r="BD122" s="18"/>
      <c r="BG122" s="18"/>
      <c r="BJ122" s="18"/>
      <c r="BM122" s="18"/>
    </row>
    <row r="123" spans="1:65" x14ac:dyDescent="0.2">
      <c r="A123" s="3"/>
      <c r="B123" s="18"/>
      <c r="C123" s="18"/>
      <c r="D123" s="30"/>
      <c r="E123" s="18"/>
      <c r="F123" s="18"/>
      <c r="G123" s="30"/>
      <c r="H123" s="18"/>
      <c r="I123" s="18"/>
      <c r="J123" s="30"/>
      <c r="K123" s="18"/>
      <c r="L123" s="18"/>
      <c r="M123" s="30"/>
      <c r="N123" s="18"/>
      <c r="O123" s="18"/>
      <c r="Q123" s="18"/>
      <c r="R123" s="18"/>
      <c r="T123" s="18"/>
      <c r="W123" s="18"/>
      <c r="Z123" s="18"/>
      <c r="AC123" s="18"/>
      <c r="AF123" s="18"/>
      <c r="AI123" s="18"/>
      <c r="AL123" s="18"/>
      <c r="AO123" s="18"/>
      <c r="AR123" s="18"/>
      <c r="AU123" s="18"/>
      <c r="AX123" s="18"/>
      <c r="BA123" s="18"/>
      <c r="BD123" s="18"/>
      <c r="BG123" s="18"/>
      <c r="BJ123" s="18"/>
      <c r="BM123" s="18"/>
    </row>
    <row r="124" spans="1:65" x14ac:dyDescent="0.2">
      <c r="A124" s="3"/>
      <c r="B124" s="18"/>
      <c r="C124" s="18"/>
      <c r="D124" s="30"/>
      <c r="E124" s="18"/>
      <c r="F124" s="18"/>
      <c r="G124" s="30"/>
      <c r="H124" s="18"/>
      <c r="I124" s="18"/>
      <c r="J124" s="30"/>
      <c r="K124" s="18"/>
      <c r="L124" s="18"/>
      <c r="M124" s="30"/>
      <c r="N124" s="18"/>
      <c r="O124" s="18"/>
      <c r="Q124" s="18"/>
      <c r="R124" s="18"/>
      <c r="T124" s="18"/>
      <c r="W124" s="18"/>
      <c r="Z124" s="18"/>
      <c r="AC124" s="18"/>
      <c r="AF124" s="18"/>
      <c r="AI124" s="18"/>
      <c r="AL124" s="18"/>
      <c r="AO124" s="18"/>
      <c r="AR124" s="18"/>
      <c r="AU124" s="18"/>
      <c r="AX124" s="18"/>
      <c r="BA124" s="18"/>
      <c r="BD124" s="18"/>
      <c r="BG124" s="18"/>
      <c r="BJ124" s="18"/>
      <c r="BM124" s="18"/>
    </row>
    <row r="125" spans="1:65" x14ac:dyDescent="0.2">
      <c r="A125" s="3"/>
      <c r="B125" s="18"/>
      <c r="C125" s="18"/>
      <c r="D125" s="30"/>
      <c r="E125" s="18"/>
      <c r="F125" s="18"/>
      <c r="G125" s="30"/>
      <c r="H125" s="18"/>
      <c r="I125" s="18"/>
      <c r="J125" s="30"/>
      <c r="K125" s="18"/>
      <c r="L125" s="18"/>
      <c r="M125" s="30"/>
      <c r="N125" s="18"/>
      <c r="O125" s="18"/>
      <c r="Q125" s="18"/>
      <c r="R125" s="18"/>
      <c r="T125" s="18"/>
      <c r="W125" s="18"/>
      <c r="Z125" s="18"/>
      <c r="AC125" s="18"/>
      <c r="AF125" s="18"/>
      <c r="AI125" s="18"/>
      <c r="AL125" s="18"/>
      <c r="AO125" s="18"/>
      <c r="AR125" s="18"/>
      <c r="AU125" s="18"/>
      <c r="AX125" s="18"/>
      <c r="BA125" s="18"/>
      <c r="BD125" s="18"/>
      <c r="BG125" s="18"/>
      <c r="BJ125" s="18"/>
      <c r="BM125" s="18"/>
    </row>
    <row r="126" spans="1:65" x14ac:dyDescent="0.2">
      <c r="A126" s="3"/>
      <c r="B126" s="18"/>
      <c r="C126" s="18"/>
      <c r="D126" s="30"/>
      <c r="E126" s="18"/>
      <c r="F126" s="18"/>
      <c r="G126" s="30"/>
      <c r="H126" s="18"/>
      <c r="I126" s="18"/>
      <c r="J126" s="30"/>
      <c r="K126" s="18"/>
      <c r="L126" s="18"/>
      <c r="M126" s="30"/>
      <c r="N126" s="18"/>
      <c r="O126" s="18"/>
      <c r="Q126" s="18"/>
      <c r="R126" s="18"/>
      <c r="T126" s="18"/>
      <c r="W126" s="18"/>
      <c r="Z126" s="18"/>
      <c r="AC126" s="18"/>
      <c r="AF126" s="18"/>
      <c r="AI126" s="18"/>
      <c r="AL126" s="18"/>
      <c r="AO126" s="18"/>
      <c r="AR126" s="18"/>
      <c r="AU126" s="18"/>
      <c r="AX126" s="18"/>
      <c r="BA126" s="18"/>
      <c r="BD126" s="18"/>
      <c r="BG126" s="18"/>
      <c r="BJ126" s="18"/>
      <c r="BM126" s="18"/>
    </row>
    <row r="127" spans="1:65" x14ac:dyDescent="0.2">
      <c r="A127" s="3"/>
      <c r="B127" s="18"/>
      <c r="C127" s="18"/>
      <c r="D127" s="30"/>
      <c r="E127" s="18"/>
      <c r="F127" s="18"/>
      <c r="G127" s="30"/>
      <c r="H127" s="18"/>
      <c r="I127" s="18"/>
      <c r="J127" s="30"/>
      <c r="K127" s="18"/>
      <c r="L127" s="18"/>
      <c r="M127" s="30"/>
      <c r="N127" s="18"/>
      <c r="O127" s="18"/>
      <c r="Q127" s="18"/>
      <c r="R127" s="18"/>
      <c r="T127" s="18"/>
      <c r="W127" s="18"/>
      <c r="Z127" s="18"/>
      <c r="AC127" s="18"/>
      <c r="AF127" s="18"/>
      <c r="AI127" s="18"/>
      <c r="AL127" s="18"/>
      <c r="AO127" s="18"/>
      <c r="AR127" s="18"/>
      <c r="AU127" s="18"/>
      <c r="AX127" s="18"/>
      <c r="BA127" s="18"/>
      <c r="BD127" s="18"/>
      <c r="BG127" s="18"/>
      <c r="BJ127" s="18"/>
      <c r="BM127" s="18"/>
    </row>
    <row r="128" spans="1:65" x14ac:dyDescent="0.2">
      <c r="A128" s="3"/>
      <c r="B128" s="18"/>
      <c r="C128" s="18"/>
      <c r="D128" s="30"/>
      <c r="E128" s="18"/>
      <c r="F128" s="18"/>
      <c r="G128" s="30"/>
      <c r="H128" s="18"/>
      <c r="I128" s="18"/>
      <c r="J128" s="30"/>
      <c r="K128" s="18"/>
      <c r="L128" s="18"/>
      <c r="M128" s="30"/>
      <c r="N128" s="18"/>
      <c r="O128" s="18"/>
      <c r="Q128" s="18"/>
      <c r="R128" s="18"/>
      <c r="T128" s="18"/>
      <c r="W128" s="18"/>
      <c r="Z128" s="18"/>
      <c r="AC128" s="18"/>
      <c r="AF128" s="18"/>
      <c r="AI128" s="18"/>
      <c r="AL128" s="18"/>
      <c r="AO128" s="18"/>
      <c r="AR128" s="18"/>
      <c r="AU128" s="18"/>
      <c r="AX128" s="18"/>
      <c r="BA128" s="18"/>
      <c r="BD128" s="18"/>
      <c r="BG128" s="18"/>
      <c r="BJ128" s="18"/>
      <c r="BM128" s="18"/>
    </row>
    <row r="129" spans="1:65" x14ac:dyDescent="0.2">
      <c r="A129" s="3"/>
      <c r="B129" s="18"/>
      <c r="C129" s="18"/>
      <c r="D129" s="30"/>
      <c r="E129" s="18"/>
      <c r="F129" s="18"/>
      <c r="G129" s="30"/>
      <c r="H129" s="18"/>
      <c r="I129" s="18"/>
      <c r="J129" s="30"/>
      <c r="K129" s="18"/>
      <c r="L129" s="18"/>
      <c r="M129" s="30"/>
      <c r="N129" s="18"/>
      <c r="O129" s="18"/>
      <c r="Q129" s="18"/>
      <c r="R129" s="18"/>
      <c r="T129" s="18"/>
      <c r="W129" s="18"/>
      <c r="Z129" s="18"/>
      <c r="AC129" s="18"/>
      <c r="AF129" s="18"/>
      <c r="AI129" s="18"/>
      <c r="AL129" s="18"/>
      <c r="AO129" s="18"/>
      <c r="AR129" s="18"/>
      <c r="AU129" s="18"/>
      <c r="AX129" s="18"/>
      <c r="BA129" s="18"/>
      <c r="BD129" s="18"/>
      <c r="BG129" s="18"/>
      <c r="BJ129" s="18"/>
      <c r="BM129" s="18"/>
    </row>
    <row r="130" spans="1:65" x14ac:dyDescent="0.2">
      <c r="A130" s="3"/>
      <c r="B130" s="18"/>
      <c r="C130" s="18"/>
      <c r="D130" s="30"/>
      <c r="E130" s="18"/>
      <c r="F130" s="18"/>
      <c r="G130" s="30"/>
      <c r="H130" s="18"/>
      <c r="I130" s="18"/>
      <c r="J130" s="30"/>
      <c r="K130" s="18"/>
      <c r="L130" s="18"/>
      <c r="M130" s="30"/>
      <c r="N130" s="18"/>
      <c r="O130" s="18"/>
      <c r="Q130" s="18"/>
      <c r="R130" s="18"/>
      <c r="T130" s="18"/>
      <c r="W130" s="18"/>
      <c r="Z130" s="18"/>
      <c r="AC130" s="18"/>
      <c r="AF130" s="18"/>
      <c r="AI130" s="18"/>
      <c r="AL130" s="18"/>
      <c r="AO130" s="18"/>
      <c r="AR130" s="18"/>
      <c r="AU130" s="18"/>
      <c r="AX130" s="18"/>
      <c r="BA130" s="18"/>
      <c r="BD130" s="18"/>
      <c r="BG130" s="18"/>
      <c r="BJ130" s="18"/>
      <c r="BM130" s="18"/>
    </row>
    <row r="131" spans="1:65" x14ac:dyDescent="0.2">
      <c r="A131" s="3"/>
      <c r="B131" s="18"/>
      <c r="C131" s="18"/>
      <c r="D131" s="30"/>
      <c r="E131" s="18"/>
      <c r="F131" s="18"/>
      <c r="G131" s="30"/>
      <c r="H131" s="18"/>
      <c r="I131" s="18"/>
      <c r="J131" s="30"/>
      <c r="K131" s="18"/>
      <c r="L131" s="18"/>
      <c r="M131" s="30"/>
      <c r="N131" s="18"/>
      <c r="O131" s="18"/>
      <c r="Q131" s="18"/>
      <c r="R131" s="18"/>
      <c r="T131" s="18"/>
      <c r="W131" s="18"/>
      <c r="Z131" s="18"/>
      <c r="AC131" s="18"/>
      <c r="AF131" s="18"/>
      <c r="AI131" s="18"/>
      <c r="AL131" s="18"/>
      <c r="AO131" s="18"/>
      <c r="AR131" s="18"/>
      <c r="AU131" s="18"/>
      <c r="AX131" s="18"/>
      <c r="BA131" s="18"/>
      <c r="BD131" s="18"/>
      <c r="BG131" s="18"/>
      <c r="BJ131" s="18"/>
      <c r="BM131" s="18"/>
    </row>
    <row r="132" spans="1:65" x14ac:dyDescent="0.2">
      <c r="A132" s="3"/>
      <c r="B132" s="18"/>
      <c r="C132" s="18"/>
      <c r="D132" s="30"/>
      <c r="E132" s="18"/>
      <c r="F132" s="18"/>
      <c r="G132" s="30"/>
      <c r="H132" s="18"/>
      <c r="I132" s="18"/>
      <c r="J132" s="30"/>
      <c r="K132" s="18"/>
      <c r="L132" s="18"/>
      <c r="M132" s="30"/>
      <c r="N132" s="18"/>
      <c r="O132" s="18"/>
      <c r="Q132" s="18"/>
      <c r="R132" s="18"/>
      <c r="T132" s="18"/>
      <c r="W132" s="18"/>
      <c r="Z132" s="18"/>
      <c r="AC132" s="18"/>
      <c r="AF132" s="18"/>
      <c r="AI132" s="18"/>
      <c r="AL132" s="18"/>
      <c r="AO132" s="18"/>
      <c r="AR132" s="18"/>
      <c r="AU132" s="18"/>
      <c r="AX132" s="18"/>
      <c r="BA132" s="18"/>
      <c r="BD132" s="18"/>
      <c r="BG132" s="18"/>
      <c r="BJ132" s="18"/>
      <c r="BM132" s="18"/>
    </row>
    <row r="133" spans="1:65" x14ac:dyDescent="0.2">
      <c r="A133" s="3"/>
      <c r="B133" s="18"/>
      <c r="C133" s="18"/>
      <c r="D133" s="30"/>
      <c r="E133" s="18"/>
      <c r="F133" s="18"/>
      <c r="G133" s="30"/>
      <c r="H133" s="18"/>
      <c r="I133" s="18"/>
      <c r="J133" s="30"/>
      <c r="K133" s="18"/>
      <c r="L133" s="18"/>
      <c r="M133" s="30"/>
      <c r="N133" s="18"/>
      <c r="O133" s="18"/>
      <c r="Q133" s="18"/>
      <c r="R133" s="18"/>
      <c r="T133" s="18"/>
      <c r="W133" s="18"/>
      <c r="Z133" s="18"/>
      <c r="AC133" s="18"/>
      <c r="AF133" s="18"/>
      <c r="AI133" s="18"/>
      <c r="AL133" s="18"/>
      <c r="AO133" s="18"/>
      <c r="AR133" s="18"/>
      <c r="AU133" s="18"/>
      <c r="AX133" s="18"/>
      <c r="BA133" s="18"/>
      <c r="BD133" s="18"/>
      <c r="BG133" s="18"/>
      <c r="BJ133" s="18"/>
      <c r="BM133" s="18"/>
    </row>
    <row r="134" spans="1:65" x14ac:dyDescent="0.2">
      <c r="A134" s="3"/>
      <c r="B134" s="18"/>
      <c r="C134" s="18"/>
      <c r="D134" s="30"/>
      <c r="E134" s="18"/>
      <c r="F134" s="18"/>
      <c r="G134" s="30"/>
      <c r="H134" s="18"/>
      <c r="I134" s="18"/>
      <c r="J134" s="30"/>
      <c r="K134" s="18"/>
      <c r="L134" s="18"/>
      <c r="M134" s="30"/>
      <c r="N134" s="18"/>
      <c r="O134" s="18"/>
      <c r="Q134" s="18"/>
      <c r="R134" s="18"/>
      <c r="T134" s="18"/>
      <c r="W134" s="18"/>
      <c r="Z134" s="18"/>
      <c r="AC134" s="18"/>
      <c r="AF134" s="18"/>
      <c r="AI134" s="18"/>
      <c r="AL134" s="18"/>
      <c r="AO134" s="18"/>
      <c r="AR134" s="18"/>
      <c r="AU134" s="18"/>
      <c r="AX134" s="18"/>
      <c r="BA134" s="18"/>
      <c r="BD134" s="18"/>
      <c r="BG134" s="18"/>
      <c r="BJ134" s="18"/>
      <c r="BM134" s="18"/>
    </row>
    <row r="135" spans="1:65" x14ac:dyDescent="0.2">
      <c r="A135" s="3"/>
      <c r="B135" s="18"/>
      <c r="C135" s="18"/>
      <c r="D135" s="30"/>
      <c r="E135" s="18"/>
      <c r="F135" s="18"/>
      <c r="G135" s="30"/>
      <c r="H135" s="18"/>
      <c r="I135" s="18"/>
      <c r="J135" s="30"/>
      <c r="K135" s="18"/>
      <c r="L135" s="18"/>
      <c r="M135" s="30"/>
      <c r="N135" s="18"/>
      <c r="O135" s="18"/>
      <c r="Q135" s="18"/>
      <c r="R135" s="18"/>
      <c r="T135" s="18"/>
      <c r="W135" s="18"/>
      <c r="Z135" s="18"/>
      <c r="AC135" s="18"/>
      <c r="AF135" s="18"/>
      <c r="AI135" s="18"/>
      <c r="AL135" s="18"/>
      <c r="AO135" s="18"/>
      <c r="AR135" s="18"/>
      <c r="AU135" s="18"/>
      <c r="AX135" s="18"/>
      <c r="BA135" s="18"/>
      <c r="BD135" s="18"/>
      <c r="BG135" s="18"/>
      <c r="BJ135" s="18"/>
      <c r="BM135" s="18"/>
    </row>
    <row r="136" spans="1:65" x14ac:dyDescent="0.2">
      <c r="A136" s="3"/>
      <c r="B136" s="18"/>
      <c r="C136" s="18"/>
      <c r="D136" s="30"/>
      <c r="E136" s="18"/>
      <c r="F136" s="18"/>
      <c r="G136" s="30"/>
      <c r="H136" s="18"/>
      <c r="I136" s="18"/>
      <c r="J136" s="30"/>
      <c r="K136" s="18"/>
      <c r="L136" s="18"/>
      <c r="M136" s="30"/>
      <c r="N136" s="18"/>
      <c r="O136" s="18"/>
      <c r="Q136" s="18"/>
      <c r="R136" s="18"/>
      <c r="T136" s="18"/>
      <c r="W136" s="18"/>
      <c r="Z136" s="18"/>
      <c r="AC136" s="18"/>
      <c r="AF136" s="18"/>
      <c r="AI136" s="18"/>
      <c r="AL136" s="18"/>
      <c r="AO136" s="18"/>
      <c r="AR136" s="18"/>
      <c r="AU136" s="18"/>
      <c r="AX136" s="18"/>
      <c r="BA136" s="18"/>
      <c r="BD136" s="18"/>
      <c r="BG136" s="18"/>
      <c r="BJ136" s="18"/>
      <c r="BM136" s="18"/>
    </row>
    <row r="137" spans="1:65" x14ac:dyDescent="0.2">
      <c r="A137" s="3"/>
      <c r="B137" s="18"/>
      <c r="C137" s="18"/>
      <c r="D137" s="30"/>
      <c r="E137" s="18"/>
      <c r="F137" s="18"/>
      <c r="G137" s="30"/>
      <c r="H137" s="18"/>
      <c r="I137" s="18"/>
      <c r="J137" s="30"/>
      <c r="K137" s="18"/>
      <c r="L137" s="18"/>
      <c r="M137" s="30"/>
      <c r="N137" s="18"/>
      <c r="O137" s="18"/>
      <c r="Q137" s="18"/>
      <c r="R137" s="18"/>
      <c r="T137" s="18"/>
      <c r="W137" s="18"/>
      <c r="Z137" s="18"/>
      <c r="AC137" s="18"/>
      <c r="AF137" s="18"/>
      <c r="AI137" s="18"/>
      <c r="AL137" s="18"/>
      <c r="AO137" s="18"/>
      <c r="AR137" s="18"/>
      <c r="AU137" s="18"/>
      <c r="AX137" s="18"/>
      <c r="BA137" s="18"/>
      <c r="BD137" s="18"/>
      <c r="BG137" s="18"/>
      <c r="BJ137" s="18"/>
      <c r="BM137" s="18"/>
    </row>
    <row r="138" spans="1:65" x14ac:dyDescent="0.2">
      <c r="A138" s="3"/>
      <c r="B138" s="18"/>
      <c r="C138" s="18"/>
      <c r="D138" s="30"/>
      <c r="E138" s="18"/>
      <c r="F138" s="18"/>
      <c r="G138" s="30"/>
      <c r="H138" s="18"/>
      <c r="I138" s="18"/>
      <c r="J138" s="30"/>
      <c r="K138" s="18"/>
      <c r="L138" s="18"/>
      <c r="M138" s="30"/>
      <c r="N138" s="18"/>
      <c r="O138" s="18"/>
      <c r="Q138" s="18"/>
      <c r="R138" s="18"/>
      <c r="T138" s="18"/>
      <c r="W138" s="18"/>
      <c r="Z138" s="18"/>
      <c r="AC138" s="18"/>
      <c r="AF138" s="18"/>
      <c r="AI138" s="18"/>
      <c r="AL138" s="18"/>
      <c r="AO138" s="18"/>
      <c r="AR138" s="18"/>
      <c r="AU138" s="18"/>
      <c r="AX138" s="18"/>
      <c r="BA138" s="18"/>
      <c r="BD138" s="18"/>
      <c r="BG138" s="18"/>
      <c r="BJ138" s="18"/>
      <c r="BM138" s="18"/>
    </row>
    <row r="139" spans="1:65" x14ac:dyDescent="0.2">
      <c r="A139" s="3"/>
      <c r="B139" s="18"/>
      <c r="C139" s="18"/>
      <c r="D139" s="30"/>
      <c r="E139" s="18"/>
      <c r="F139" s="18"/>
      <c r="G139" s="30"/>
      <c r="H139" s="18"/>
      <c r="I139" s="18"/>
      <c r="J139" s="30"/>
      <c r="K139" s="18"/>
      <c r="L139" s="18"/>
      <c r="M139" s="30"/>
      <c r="N139" s="18"/>
      <c r="O139" s="18"/>
      <c r="Q139" s="18"/>
      <c r="R139" s="18"/>
      <c r="T139" s="18"/>
      <c r="W139" s="18"/>
      <c r="Z139" s="18"/>
      <c r="AC139" s="18"/>
      <c r="AF139" s="18"/>
      <c r="AI139" s="18"/>
      <c r="AL139" s="18"/>
      <c r="AO139" s="18"/>
      <c r="AR139" s="18"/>
      <c r="AU139" s="18"/>
      <c r="AX139" s="18"/>
      <c r="BA139" s="18"/>
      <c r="BD139" s="18"/>
      <c r="BG139" s="18"/>
      <c r="BJ139" s="18"/>
      <c r="BM139" s="18"/>
    </row>
    <row r="140" spans="1:65" x14ac:dyDescent="0.2">
      <c r="A140" s="3"/>
      <c r="B140" s="18"/>
      <c r="C140" s="18"/>
      <c r="D140" s="30"/>
      <c r="E140" s="18"/>
      <c r="F140" s="18"/>
      <c r="G140" s="30"/>
      <c r="H140" s="18"/>
      <c r="I140" s="18"/>
      <c r="J140" s="30"/>
      <c r="K140" s="18"/>
      <c r="L140" s="18"/>
      <c r="M140" s="30"/>
      <c r="N140" s="18"/>
      <c r="O140" s="18"/>
      <c r="Q140" s="18"/>
      <c r="R140" s="18"/>
      <c r="T140" s="18"/>
      <c r="W140" s="18"/>
      <c r="Z140" s="18"/>
      <c r="AC140" s="18"/>
      <c r="AF140" s="18"/>
      <c r="AI140" s="18"/>
      <c r="AL140" s="18"/>
      <c r="AO140" s="18"/>
      <c r="AR140" s="18"/>
      <c r="AU140" s="18"/>
      <c r="AX140" s="18"/>
      <c r="BA140" s="18"/>
      <c r="BD140" s="18"/>
      <c r="BG140" s="18"/>
      <c r="BJ140" s="18"/>
      <c r="BM140" s="18"/>
    </row>
    <row r="141" spans="1:65" x14ac:dyDescent="0.2">
      <c r="A141" s="3"/>
      <c r="B141" s="18"/>
      <c r="C141" s="18"/>
      <c r="D141" s="30"/>
      <c r="E141" s="18"/>
      <c r="F141" s="18"/>
      <c r="G141" s="30"/>
      <c r="H141" s="18"/>
      <c r="I141" s="18"/>
      <c r="J141" s="30"/>
      <c r="K141" s="18"/>
      <c r="L141" s="18"/>
      <c r="M141" s="30"/>
      <c r="N141" s="18"/>
      <c r="O141" s="18"/>
      <c r="Q141" s="18"/>
      <c r="R141" s="18"/>
      <c r="T141" s="18"/>
      <c r="W141" s="18"/>
      <c r="Z141" s="18"/>
      <c r="AC141" s="18"/>
      <c r="AF141" s="18"/>
      <c r="AI141" s="18"/>
      <c r="AL141" s="18"/>
      <c r="AO141" s="18"/>
      <c r="AR141" s="18"/>
      <c r="AU141" s="18"/>
      <c r="AX141" s="18"/>
      <c r="BA141" s="18"/>
      <c r="BD141" s="18"/>
      <c r="BG141" s="18"/>
      <c r="BJ141" s="18"/>
      <c r="BM141" s="18"/>
    </row>
    <row r="142" spans="1:65" x14ac:dyDescent="0.2">
      <c r="A142" s="3"/>
      <c r="B142" s="18"/>
      <c r="C142" s="18"/>
      <c r="D142" s="30"/>
      <c r="E142" s="18"/>
      <c r="F142" s="18"/>
      <c r="G142" s="30"/>
      <c r="H142" s="18"/>
      <c r="I142" s="18"/>
      <c r="J142" s="30"/>
      <c r="K142" s="18"/>
      <c r="L142" s="18"/>
      <c r="M142" s="30"/>
      <c r="N142" s="18"/>
      <c r="O142" s="18"/>
      <c r="Q142" s="18"/>
      <c r="R142" s="18"/>
      <c r="T142" s="18"/>
      <c r="W142" s="18"/>
      <c r="Z142" s="18"/>
      <c r="AC142" s="18"/>
      <c r="AF142" s="18"/>
      <c r="AI142" s="18"/>
      <c r="AL142" s="18"/>
      <c r="AO142" s="18"/>
      <c r="AR142" s="18"/>
      <c r="AU142" s="18"/>
      <c r="AX142" s="18"/>
      <c r="BA142" s="18"/>
      <c r="BD142" s="18"/>
      <c r="BG142" s="18"/>
      <c r="BJ142" s="18"/>
      <c r="BM142" s="18"/>
    </row>
    <row r="143" spans="1:65" x14ac:dyDescent="0.2">
      <c r="A143" s="3"/>
      <c r="B143" s="18"/>
      <c r="C143" s="18"/>
      <c r="D143" s="30"/>
      <c r="E143" s="18"/>
      <c r="F143" s="18"/>
      <c r="G143" s="30"/>
      <c r="H143" s="18"/>
      <c r="I143" s="18"/>
      <c r="J143" s="30"/>
      <c r="K143" s="18"/>
      <c r="L143" s="18"/>
      <c r="M143" s="30"/>
      <c r="N143" s="18"/>
      <c r="O143" s="18"/>
      <c r="Q143" s="18"/>
      <c r="R143" s="18"/>
      <c r="T143" s="18"/>
      <c r="W143" s="18"/>
      <c r="Z143" s="18"/>
      <c r="AC143" s="18"/>
      <c r="AF143" s="18"/>
      <c r="AI143" s="18"/>
      <c r="AL143" s="18"/>
      <c r="AO143" s="18"/>
      <c r="AR143" s="18"/>
      <c r="AU143" s="18"/>
      <c r="AX143" s="18"/>
      <c r="BA143" s="18"/>
      <c r="BD143" s="18"/>
      <c r="BG143" s="18"/>
      <c r="BJ143" s="18"/>
      <c r="BM143" s="18"/>
    </row>
    <row r="144" spans="1:65" x14ac:dyDescent="0.2">
      <c r="A144" s="3"/>
      <c r="B144" s="18"/>
      <c r="C144" s="18"/>
      <c r="D144" s="30"/>
      <c r="E144" s="18"/>
      <c r="F144" s="18"/>
      <c r="G144" s="30"/>
      <c r="H144" s="18"/>
      <c r="I144" s="18"/>
      <c r="J144" s="30"/>
      <c r="K144" s="18"/>
      <c r="L144" s="18"/>
      <c r="M144" s="30"/>
      <c r="N144" s="18"/>
      <c r="O144" s="18"/>
      <c r="Q144" s="18"/>
      <c r="R144" s="18"/>
      <c r="T144" s="18"/>
      <c r="W144" s="18"/>
      <c r="Z144" s="18"/>
      <c r="AC144" s="18"/>
      <c r="AF144" s="18"/>
      <c r="AI144" s="18"/>
      <c r="AL144" s="18"/>
      <c r="AO144" s="18"/>
      <c r="AR144" s="18"/>
      <c r="AU144" s="18"/>
      <c r="AX144" s="18"/>
      <c r="BA144" s="18"/>
      <c r="BD144" s="18"/>
      <c r="BG144" s="18"/>
      <c r="BJ144" s="18"/>
      <c r="BM144" s="18"/>
    </row>
    <row r="145" spans="1:65" x14ac:dyDescent="0.2">
      <c r="A145" s="3"/>
      <c r="B145" s="18"/>
      <c r="C145" s="18"/>
      <c r="D145" s="30"/>
      <c r="E145" s="18"/>
      <c r="F145" s="18"/>
      <c r="G145" s="30"/>
      <c r="H145" s="18"/>
      <c r="I145" s="18"/>
      <c r="J145" s="30"/>
      <c r="K145" s="18"/>
      <c r="L145" s="18"/>
      <c r="M145" s="30"/>
      <c r="N145" s="18"/>
      <c r="O145" s="18"/>
      <c r="Q145" s="18"/>
      <c r="R145" s="18"/>
      <c r="T145" s="18"/>
      <c r="W145" s="18"/>
      <c r="Z145" s="18"/>
      <c r="AC145" s="18"/>
      <c r="AF145" s="18"/>
      <c r="AI145" s="18"/>
      <c r="AL145" s="18"/>
      <c r="AO145" s="18"/>
      <c r="AR145" s="18"/>
      <c r="AU145" s="18"/>
      <c r="AX145" s="18"/>
      <c r="BA145" s="18"/>
      <c r="BD145" s="18"/>
      <c r="BG145" s="18"/>
      <c r="BJ145" s="18"/>
      <c r="BM145" s="18"/>
    </row>
    <row r="146" spans="1:65" x14ac:dyDescent="0.2">
      <c r="A146" s="3"/>
      <c r="B146" s="18"/>
      <c r="C146" s="18"/>
      <c r="D146" s="30"/>
      <c r="E146" s="18"/>
      <c r="F146" s="18"/>
      <c r="G146" s="30"/>
      <c r="H146" s="18"/>
      <c r="I146" s="18"/>
      <c r="J146" s="30"/>
      <c r="K146" s="18"/>
      <c r="L146" s="18"/>
      <c r="M146" s="30"/>
      <c r="N146" s="18"/>
      <c r="O146" s="18"/>
      <c r="Q146" s="18"/>
      <c r="R146" s="18"/>
      <c r="T146" s="18"/>
      <c r="W146" s="18"/>
      <c r="Z146" s="18"/>
      <c r="AC146" s="18"/>
      <c r="AF146" s="18"/>
      <c r="AI146" s="18"/>
      <c r="AL146" s="18"/>
      <c r="AO146" s="18"/>
      <c r="AR146" s="18"/>
      <c r="AU146" s="18"/>
      <c r="AX146" s="18"/>
      <c r="BA146" s="18"/>
      <c r="BD146" s="18"/>
      <c r="BG146" s="18"/>
      <c r="BJ146" s="18"/>
      <c r="BM146" s="18"/>
    </row>
    <row r="147" spans="1:65" x14ac:dyDescent="0.2">
      <c r="A147" s="3"/>
      <c r="B147" s="18"/>
      <c r="C147" s="18"/>
      <c r="D147" s="30"/>
      <c r="E147" s="18"/>
      <c r="F147" s="18"/>
      <c r="G147" s="30"/>
      <c r="H147" s="18"/>
      <c r="I147" s="18"/>
      <c r="J147" s="30"/>
      <c r="K147" s="18"/>
      <c r="L147" s="18"/>
      <c r="M147" s="30"/>
      <c r="N147" s="18"/>
      <c r="O147" s="18"/>
      <c r="Q147" s="18"/>
      <c r="R147" s="18"/>
      <c r="T147" s="18"/>
      <c r="W147" s="18"/>
      <c r="Z147" s="18"/>
      <c r="AC147" s="18"/>
      <c r="AF147" s="18"/>
      <c r="AI147" s="18"/>
      <c r="AL147" s="18"/>
      <c r="AO147" s="18"/>
      <c r="AR147" s="18"/>
      <c r="AU147" s="18"/>
      <c r="AX147" s="18"/>
      <c r="BA147" s="18"/>
      <c r="BD147" s="18"/>
      <c r="BG147" s="18"/>
      <c r="BJ147" s="18"/>
      <c r="BM147" s="18"/>
    </row>
    <row r="148" spans="1:65" x14ac:dyDescent="0.2">
      <c r="A148" s="3"/>
      <c r="B148" s="18"/>
      <c r="C148" s="18"/>
      <c r="D148" s="30"/>
      <c r="E148" s="18"/>
      <c r="F148" s="18"/>
      <c r="G148" s="30"/>
      <c r="H148" s="18"/>
      <c r="I148" s="18"/>
      <c r="J148" s="30"/>
      <c r="K148" s="18"/>
      <c r="L148" s="18"/>
      <c r="M148" s="30"/>
      <c r="N148" s="18"/>
      <c r="O148" s="18"/>
      <c r="Q148" s="18"/>
      <c r="R148" s="18"/>
      <c r="T148" s="18"/>
      <c r="W148" s="18"/>
      <c r="Z148" s="18"/>
      <c r="AC148" s="18"/>
      <c r="AF148" s="18"/>
      <c r="AI148" s="18"/>
      <c r="AL148" s="18"/>
      <c r="AO148" s="18"/>
      <c r="AR148" s="18"/>
      <c r="AU148" s="18"/>
      <c r="AX148" s="18"/>
      <c r="BA148" s="18"/>
      <c r="BD148" s="18"/>
      <c r="BG148" s="18"/>
      <c r="BJ148" s="18"/>
      <c r="BM148" s="18"/>
    </row>
    <row r="149" spans="1:65" x14ac:dyDescent="0.2">
      <c r="A149" s="3"/>
      <c r="B149" s="18"/>
      <c r="C149" s="18"/>
      <c r="D149" s="30"/>
      <c r="E149" s="18"/>
      <c r="F149" s="18"/>
      <c r="G149" s="30"/>
      <c r="H149" s="18"/>
      <c r="I149" s="18"/>
      <c r="J149" s="30"/>
      <c r="K149" s="18"/>
      <c r="L149" s="18"/>
      <c r="M149" s="30"/>
      <c r="N149" s="18"/>
      <c r="O149" s="18"/>
      <c r="Q149" s="18"/>
      <c r="R149" s="18"/>
      <c r="T149" s="18"/>
      <c r="W149" s="18"/>
      <c r="Z149" s="18"/>
      <c r="AC149" s="18"/>
      <c r="AF149" s="18"/>
      <c r="AI149" s="18"/>
      <c r="AL149" s="18"/>
      <c r="AO149" s="18"/>
      <c r="AR149" s="18"/>
      <c r="AU149" s="18"/>
      <c r="AX149" s="18"/>
      <c r="BA149" s="18"/>
      <c r="BD149" s="18"/>
      <c r="BG149" s="18"/>
      <c r="BJ149" s="18"/>
      <c r="BM149" s="18"/>
    </row>
    <row r="150" spans="1:65" x14ac:dyDescent="0.2">
      <c r="A150" s="3"/>
      <c r="B150" s="18"/>
      <c r="C150" s="18"/>
      <c r="D150" s="30"/>
      <c r="E150" s="18"/>
      <c r="F150" s="18"/>
      <c r="G150" s="30"/>
      <c r="H150" s="18"/>
      <c r="I150" s="18"/>
      <c r="J150" s="30"/>
      <c r="K150" s="18"/>
      <c r="L150" s="18"/>
      <c r="M150" s="30"/>
      <c r="N150" s="18"/>
      <c r="O150" s="18"/>
      <c r="Q150" s="18"/>
      <c r="R150" s="18"/>
      <c r="T150" s="18"/>
      <c r="W150" s="18"/>
      <c r="Z150" s="18"/>
      <c r="AC150" s="18"/>
      <c r="AF150" s="18"/>
      <c r="AI150" s="18"/>
      <c r="AL150" s="18"/>
      <c r="AO150" s="18"/>
      <c r="AR150" s="18"/>
      <c r="AU150" s="18"/>
      <c r="AX150" s="18"/>
      <c r="BA150" s="18"/>
      <c r="BD150" s="18"/>
      <c r="BG150" s="18"/>
      <c r="BJ150" s="18"/>
      <c r="BM150" s="18"/>
    </row>
    <row r="151" spans="1:65" x14ac:dyDescent="0.2">
      <c r="A151" s="3"/>
      <c r="B151" s="18"/>
      <c r="C151" s="18"/>
      <c r="D151" s="30"/>
      <c r="E151" s="18"/>
      <c r="F151" s="18"/>
      <c r="G151" s="30"/>
      <c r="H151" s="18"/>
      <c r="I151" s="18"/>
      <c r="J151" s="30"/>
      <c r="K151" s="18"/>
      <c r="L151" s="18"/>
      <c r="M151" s="30"/>
      <c r="N151" s="18"/>
      <c r="O151" s="18"/>
      <c r="Q151" s="18"/>
      <c r="R151" s="18"/>
      <c r="T151" s="18"/>
      <c r="W151" s="18"/>
      <c r="Z151" s="18"/>
      <c r="AC151" s="18"/>
      <c r="AF151" s="18"/>
      <c r="AI151" s="18"/>
      <c r="AL151" s="18"/>
      <c r="AO151" s="18"/>
      <c r="AR151" s="18"/>
      <c r="AU151" s="18"/>
      <c r="AX151" s="18"/>
      <c r="BA151" s="18"/>
      <c r="BD151" s="18"/>
      <c r="BG151" s="18"/>
      <c r="BJ151" s="18"/>
      <c r="BM151" s="18"/>
    </row>
    <row r="152" spans="1:65" x14ac:dyDescent="0.2">
      <c r="A152" s="3"/>
      <c r="B152" s="18"/>
      <c r="C152" s="18"/>
      <c r="D152" s="30"/>
      <c r="E152" s="18"/>
      <c r="F152" s="18"/>
      <c r="G152" s="30"/>
      <c r="H152" s="18"/>
      <c r="I152" s="18"/>
      <c r="J152" s="30"/>
      <c r="K152" s="18"/>
      <c r="L152" s="18"/>
      <c r="M152" s="30"/>
      <c r="N152" s="18"/>
      <c r="O152" s="18"/>
      <c r="Q152" s="18"/>
      <c r="R152" s="18"/>
      <c r="T152" s="18"/>
      <c r="W152" s="18"/>
      <c r="Z152" s="18"/>
      <c r="AC152" s="18"/>
      <c r="AF152" s="18"/>
      <c r="AI152" s="18"/>
      <c r="AL152" s="18"/>
      <c r="AO152" s="18"/>
      <c r="AR152" s="18"/>
      <c r="AU152" s="18"/>
      <c r="AX152" s="18"/>
      <c r="BA152" s="18"/>
      <c r="BD152" s="18"/>
      <c r="BG152" s="18"/>
      <c r="BJ152" s="18"/>
      <c r="BM152" s="18"/>
    </row>
    <row r="153" spans="1:65" x14ac:dyDescent="0.2">
      <c r="A153" s="3"/>
      <c r="B153" s="18"/>
      <c r="C153" s="18"/>
      <c r="D153" s="30"/>
      <c r="E153" s="18"/>
      <c r="F153" s="18"/>
      <c r="G153" s="30"/>
      <c r="H153" s="18"/>
      <c r="I153" s="18"/>
      <c r="J153" s="30"/>
      <c r="K153" s="18"/>
      <c r="L153" s="18"/>
      <c r="M153" s="30"/>
      <c r="N153" s="18"/>
      <c r="O153" s="18"/>
      <c r="Q153" s="18"/>
      <c r="R153" s="18"/>
      <c r="T153" s="18"/>
      <c r="W153" s="18"/>
      <c r="Z153" s="18"/>
      <c r="AC153" s="18"/>
      <c r="AF153" s="18"/>
      <c r="AI153" s="18"/>
      <c r="AL153" s="18"/>
      <c r="AO153" s="18"/>
      <c r="AR153" s="18"/>
      <c r="AU153" s="18"/>
      <c r="AX153" s="18"/>
      <c r="BA153" s="18"/>
      <c r="BD153" s="18"/>
      <c r="BG153" s="18"/>
      <c r="BJ153" s="18"/>
      <c r="BM153" s="18"/>
    </row>
    <row r="154" spans="1:65" x14ac:dyDescent="0.2">
      <c r="A154" s="3"/>
      <c r="B154" s="18"/>
      <c r="C154" s="18"/>
      <c r="D154" s="30"/>
      <c r="E154" s="18"/>
      <c r="F154" s="18"/>
      <c r="G154" s="30"/>
      <c r="H154" s="18"/>
      <c r="I154" s="18"/>
      <c r="J154" s="30"/>
      <c r="K154" s="18"/>
      <c r="L154" s="18"/>
      <c r="M154" s="30"/>
      <c r="N154" s="18"/>
      <c r="O154" s="18"/>
      <c r="Q154" s="18"/>
      <c r="R154" s="18"/>
      <c r="T154" s="18"/>
      <c r="W154" s="18"/>
      <c r="Z154" s="18"/>
      <c r="AC154" s="18"/>
      <c r="AF154" s="18"/>
      <c r="AI154" s="18"/>
      <c r="AL154" s="18"/>
      <c r="AO154" s="18"/>
      <c r="AR154" s="18"/>
      <c r="AU154" s="18"/>
      <c r="AX154" s="18"/>
      <c r="BA154" s="18"/>
      <c r="BD154" s="18"/>
      <c r="BG154" s="18"/>
      <c r="BJ154" s="18"/>
      <c r="BM154" s="18"/>
    </row>
    <row r="155" spans="1:65" x14ac:dyDescent="0.2">
      <c r="A155" s="3"/>
      <c r="B155" s="18"/>
      <c r="C155" s="18"/>
      <c r="D155" s="30"/>
      <c r="E155" s="18"/>
      <c r="F155" s="18"/>
      <c r="G155" s="30"/>
      <c r="H155" s="18"/>
      <c r="I155" s="18"/>
      <c r="J155" s="30"/>
      <c r="K155" s="18"/>
      <c r="L155" s="18"/>
      <c r="M155" s="30"/>
      <c r="N155" s="18"/>
      <c r="O155" s="18"/>
      <c r="Q155" s="18"/>
      <c r="R155" s="18"/>
      <c r="T155" s="18"/>
      <c r="W155" s="18"/>
      <c r="Z155" s="18"/>
      <c r="AC155" s="18"/>
      <c r="AF155" s="18"/>
      <c r="AI155" s="18"/>
      <c r="AL155" s="18"/>
      <c r="AO155" s="18"/>
      <c r="AR155" s="18"/>
      <c r="AU155" s="18"/>
      <c r="AX155" s="18"/>
      <c r="BA155" s="18"/>
      <c r="BD155" s="18"/>
      <c r="BG155" s="18"/>
      <c r="BJ155" s="18"/>
      <c r="BM155" s="18"/>
    </row>
    <row r="156" spans="1:65" x14ac:dyDescent="0.2">
      <c r="A156" s="3"/>
      <c r="B156" s="18"/>
      <c r="C156" s="18"/>
      <c r="D156" s="30"/>
      <c r="E156" s="18"/>
      <c r="F156" s="18"/>
      <c r="G156" s="30"/>
      <c r="H156" s="18"/>
      <c r="I156" s="18"/>
      <c r="J156" s="30"/>
      <c r="K156" s="18"/>
      <c r="L156" s="18"/>
      <c r="M156" s="30"/>
      <c r="N156" s="18"/>
      <c r="O156" s="18"/>
      <c r="Q156" s="18"/>
      <c r="R156" s="18"/>
      <c r="T156" s="18"/>
      <c r="W156" s="18"/>
      <c r="Z156" s="18"/>
      <c r="AC156" s="18"/>
      <c r="AF156" s="18"/>
      <c r="AI156" s="18"/>
      <c r="AL156" s="18"/>
      <c r="AO156" s="18"/>
      <c r="AR156" s="18"/>
      <c r="AU156" s="18"/>
      <c r="AX156" s="18"/>
      <c r="BA156" s="18"/>
      <c r="BD156" s="18"/>
      <c r="BG156" s="18"/>
      <c r="BJ156" s="18"/>
      <c r="BM156" s="18"/>
    </row>
    <row r="157" spans="1:65" x14ac:dyDescent="0.2">
      <c r="A157" s="3"/>
      <c r="B157" s="18"/>
      <c r="C157" s="18"/>
      <c r="D157" s="30"/>
      <c r="E157" s="18"/>
      <c r="F157" s="18"/>
      <c r="G157" s="30"/>
      <c r="H157" s="18"/>
      <c r="I157" s="18"/>
      <c r="J157" s="30"/>
      <c r="K157" s="18"/>
      <c r="L157" s="18"/>
      <c r="M157" s="30"/>
      <c r="N157" s="18"/>
      <c r="O157" s="18"/>
      <c r="Q157" s="18"/>
      <c r="R157" s="18"/>
      <c r="T157" s="18"/>
      <c r="W157" s="18"/>
      <c r="Z157" s="18"/>
      <c r="AC157" s="18"/>
      <c r="AF157" s="18"/>
      <c r="AI157" s="18"/>
      <c r="AL157" s="18"/>
      <c r="AO157" s="18"/>
      <c r="AR157" s="18"/>
      <c r="AU157" s="18"/>
      <c r="AX157" s="18"/>
      <c r="BA157" s="18"/>
      <c r="BD157" s="18"/>
      <c r="BG157" s="18"/>
      <c r="BJ157" s="18"/>
      <c r="BM157" s="18"/>
    </row>
    <row r="158" spans="1:65" x14ac:dyDescent="0.2">
      <c r="A158" s="3"/>
      <c r="B158" s="18"/>
      <c r="C158" s="18"/>
      <c r="D158" s="30"/>
      <c r="E158" s="18"/>
      <c r="F158" s="18"/>
      <c r="G158" s="30"/>
      <c r="H158" s="18"/>
      <c r="I158" s="18"/>
      <c r="J158" s="30"/>
      <c r="K158" s="18"/>
      <c r="L158" s="18"/>
      <c r="M158" s="30"/>
      <c r="N158" s="18"/>
      <c r="O158" s="18"/>
      <c r="Q158" s="18"/>
      <c r="R158" s="18"/>
      <c r="T158" s="18"/>
      <c r="W158" s="18"/>
      <c r="Z158" s="18"/>
      <c r="AC158" s="18"/>
      <c r="AF158" s="18"/>
      <c r="AI158" s="18"/>
      <c r="AL158" s="18"/>
      <c r="AO158" s="18"/>
      <c r="AR158" s="18"/>
      <c r="AU158" s="18"/>
      <c r="AX158" s="18"/>
      <c r="BA158" s="18"/>
      <c r="BD158" s="18"/>
      <c r="BG158" s="18"/>
      <c r="BJ158" s="18"/>
      <c r="BM158" s="18"/>
    </row>
    <row r="159" spans="1:65" x14ac:dyDescent="0.2">
      <c r="A159" s="3"/>
      <c r="B159" s="18"/>
      <c r="C159" s="18"/>
      <c r="D159" s="30"/>
      <c r="E159" s="18"/>
      <c r="F159" s="18"/>
      <c r="G159" s="30"/>
      <c r="H159" s="18"/>
      <c r="I159" s="18"/>
      <c r="J159" s="30"/>
      <c r="K159" s="18"/>
      <c r="L159" s="18"/>
      <c r="M159" s="30"/>
      <c r="N159" s="18"/>
      <c r="O159" s="18"/>
      <c r="Q159" s="18"/>
      <c r="R159" s="18"/>
      <c r="T159" s="18"/>
      <c r="W159" s="18"/>
      <c r="Z159" s="18"/>
      <c r="AC159" s="18"/>
      <c r="AF159" s="18"/>
      <c r="AI159" s="18"/>
      <c r="AL159" s="18"/>
      <c r="AO159" s="18"/>
      <c r="AR159" s="18"/>
      <c r="AU159" s="18"/>
      <c r="AX159" s="18"/>
      <c r="BA159" s="18"/>
      <c r="BD159" s="18"/>
      <c r="BG159" s="18"/>
      <c r="BJ159" s="18"/>
      <c r="BM159" s="18"/>
    </row>
    <row r="160" spans="1:65" x14ac:dyDescent="0.2">
      <c r="A160" s="3"/>
      <c r="B160" s="18"/>
      <c r="C160" s="18"/>
      <c r="D160" s="30"/>
      <c r="E160" s="18"/>
      <c r="F160" s="18"/>
      <c r="G160" s="30"/>
      <c r="H160" s="18"/>
      <c r="I160" s="18"/>
      <c r="J160" s="30"/>
      <c r="K160" s="18"/>
      <c r="L160" s="18"/>
      <c r="M160" s="30"/>
      <c r="N160" s="18"/>
      <c r="O160" s="18"/>
      <c r="Q160" s="18"/>
      <c r="R160" s="18"/>
      <c r="T160" s="18"/>
      <c r="W160" s="18"/>
      <c r="Z160" s="18"/>
      <c r="AC160" s="18"/>
      <c r="AF160" s="18"/>
      <c r="AI160" s="18"/>
      <c r="AL160" s="18"/>
      <c r="AO160" s="18"/>
      <c r="AR160" s="18"/>
      <c r="AU160" s="18"/>
      <c r="AX160" s="18"/>
      <c r="BA160" s="18"/>
      <c r="BD160" s="18"/>
      <c r="BG160" s="18"/>
      <c r="BJ160" s="18"/>
      <c r="BM160" s="18"/>
    </row>
    <row r="161" spans="1:65" x14ac:dyDescent="0.2">
      <c r="A161" s="3"/>
      <c r="B161" s="18"/>
      <c r="C161" s="18"/>
      <c r="D161" s="30"/>
      <c r="E161" s="18"/>
      <c r="F161" s="18"/>
      <c r="G161" s="30"/>
      <c r="H161" s="18"/>
      <c r="I161" s="18"/>
      <c r="J161" s="30"/>
      <c r="K161" s="18"/>
      <c r="L161" s="18"/>
      <c r="M161" s="30"/>
      <c r="N161" s="18"/>
      <c r="O161" s="18"/>
      <c r="Q161" s="18"/>
      <c r="R161" s="18"/>
      <c r="T161" s="18"/>
      <c r="W161" s="18"/>
      <c r="Z161" s="18"/>
      <c r="AC161" s="18"/>
      <c r="AF161" s="18"/>
      <c r="AI161" s="18"/>
      <c r="AL161" s="18"/>
      <c r="AO161" s="18"/>
      <c r="AR161" s="18"/>
      <c r="AU161" s="18"/>
      <c r="AX161" s="18"/>
      <c r="BA161" s="18"/>
      <c r="BD161" s="18"/>
      <c r="BG161" s="18"/>
      <c r="BJ161" s="18"/>
      <c r="BM161" s="18"/>
    </row>
    <row r="162" spans="1:65" x14ac:dyDescent="0.2">
      <c r="A162" s="3"/>
      <c r="B162" s="18"/>
      <c r="C162" s="18"/>
      <c r="D162" s="30"/>
      <c r="E162" s="18"/>
      <c r="F162" s="18"/>
      <c r="G162" s="30"/>
      <c r="H162" s="18"/>
      <c r="I162" s="18"/>
      <c r="J162" s="30"/>
      <c r="K162" s="18"/>
      <c r="L162" s="18"/>
      <c r="M162" s="30"/>
      <c r="N162" s="18"/>
      <c r="O162" s="18"/>
      <c r="Q162" s="18"/>
      <c r="R162" s="18"/>
      <c r="T162" s="18"/>
      <c r="W162" s="18"/>
      <c r="Z162" s="18"/>
      <c r="AC162" s="18"/>
      <c r="AF162" s="18"/>
      <c r="AI162" s="18"/>
      <c r="AL162" s="18"/>
      <c r="AO162" s="18"/>
      <c r="AR162" s="18"/>
      <c r="AU162" s="18"/>
      <c r="AX162" s="18"/>
      <c r="BA162" s="18"/>
      <c r="BD162" s="18"/>
      <c r="BG162" s="18"/>
      <c r="BJ162" s="18"/>
      <c r="BM162" s="18"/>
    </row>
    <row r="163" spans="1:65" x14ac:dyDescent="0.2">
      <c r="A163" s="3"/>
      <c r="B163" s="18"/>
      <c r="C163" s="18"/>
      <c r="D163" s="30"/>
      <c r="E163" s="18"/>
      <c r="F163" s="18"/>
      <c r="G163" s="30"/>
      <c r="H163" s="18"/>
      <c r="I163" s="18"/>
      <c r="J163" s="30"/>
      <c r="K163" s="18"/>
      <c r="L163" s="18"/>
      <c r="M163" s="30"/>
      <c r="N163" s="18"/>
      <c r="O163" s="18"/>
      <c r="Q163" s="18"/>
      <c r="R163" s="18"/>
      <c r="T163" s="18"/>
      <c r="W163" s="18"/>
      <c r="Z163" s="18"/>
      <c r="AC163" s="18"/>
      <c r="AF163" s="18"/>
      <c r="AI163" s="18"/>
      <c r="AL163" s="18"/>
      <c r="AO163" s="18"/>
      <c r="AR163" s="18"/>
      <c r="AU163" s="18"/>
      <c r="AX163" s="18"/>
      <c r="BA163" s="18"/>
      <c r="BD163" s="18"/>
      <c r="BG163" s="18"/>
      <c r="BJ163" s="18"/>
      <c r="BM163" s="18"/>
    </row>
    <row r="164" spans="1:65" x14ac:dyDescent="0.2">
      <c r="A164" s="3"/>
      <c r="B164" s="18"/>
      <c r="C164" s="18"/>
      <c r="D164" s="30"/>
      <c r="E164" s="18"/>
      <c r="F164" s="18"/>
      <c r="G164" s="30"/>
      <c r="H164" s="18"/>
      <c r="I164" s="18"/>
      <c r="J164" s="30"/>
      <c r="K164" s="18"/>
      <c r="L164" s="18"/>
      <c r="M164" s="30"/>
      <c r="N164" s="18"/>
      <c r="O164" s="18"/>
      <c r="Q164" s="18"/>
      <c r="R164" s="18"/>
      <c r="T164" s="18"/>
      <c r="W164" s="18"/>
      <c r="Z164" s="18"/>
      <c r="AC164" s="18"/>
      <c r="AF164" s="18"/>
      <c r="AI164" s="18"/>
      <c r="AL164" s="18"/>
      <c r="AO164" s="18"/>
      <c r="AR164" s="18"/>
      <c r="AU164" s="18"/>
      <c r="AX164" s="18"/>
      <c r="BA164" s="18"/>
      <c r="BD164" s="18"/>
      <c r="BG164" s="18"/>
      <c r="BJ164" s="18"/>
      <c r="BM164" s="18"/>
    </row>
    <row r="165" spans="1:65" x14ac:dyDescent="0.2">
      <c r="A165" s="3"/>
      <c r="B165" s="18"/>
      <c r="C165" s="18"/>
      <c r="D165" s="30"/>
      <c r="E165" s="18"/>
      <c r="F165" s="18"/>
      <c r="G165" s="30"/>
      <c r="H165" s="18"/>
      <c r="I165" s="18"/>
      <c r="J165" s="30"/>
      <c r="K165" s="18"/>
      <c r="L165" s="18"/>
      <c r="M165" s="30"/>
      <c r="N165" s="18"/>
      <c r="O165" s="18"/>
      <c r="Q165" s="18"/>
      <c r="R165" s="18"/>
      <c r="T165" s="18"/>
      <c r="W165" s="18"/>
      <c r="Z165" s="18"/>
      <c r="AC165" s="18"/>
      <c r="AF165" s="18"/>
      <c r="AI165" s="18"/>
      <c r="AL165" s="18"/>
      <c r="AO165" s="18"/>
      <c r="AR165" s="18"/>
      <c r="AU165" s="18"/>
      <c r="AX165" s="18"/>
      <c r="BA165" s="18"/>
      <c r="BD165" s="18"/>
      <c r="BG165" s="18"/>
      <c r="BJ165" s="18"/>
      <c r="BM165" s="18"/>
    </row>
    <row r="166" spans="1:65" x14ac:dyDescent="0.2">
      <c r="A166" s="3"/>
      <c r="B166" s="18"/>
      <c r="C166" s="18"/>
      <c r="D166" s="30"/>
      <c r="E166" s="18"/>
      <c r="F166" s="18"/>
      <c r="G166" s="30"/>
      <c r="H166" s="18"/>
      <c r="I166" s="18"/>
      <c r="J166" s="30"/>
      <c r="K166" s="18"/>
      <c r="L166" s="18"/>
      <c r="M166" s="30"/>
      <c r="N166" s="18"/>
      <c r="O166" s="18"/>
      <c r="Q166" s="18"/>
      <c r="R166" s="18"/>
      <c r="T166" s="18"/>
      <c r="W166" s="18"/>
      <c r="Z166" s="18"/>
      <c r="AC166" s="18"/>
      <c r="AF166" s="18"/>
      <c r="AI166" s="18"/>
      <c r="AL166" s="18"/>
      <c r="AO166" s="18"/>
      <c r="AR166" s="18"/>
      <c r="AU166" s="18"/>
      <c r="AX166" s="18"/>
      <c r="BA166" s="18"/>
      <c r="BD166" s="18"/>
      <c r="BG166" s="18"/>
      <c r="BJ166" s="18"/>
      <c r="BM166" s="18"/>
    </row>
    <row r="167" spans="1:65" x14ac:dyDescent="0.2">
      <c r="A167" s="3"/>
      <c r="B167" s="18"/>
      <c r="C167" s="18"/>
      <c r="D167" s="30"/>
      <c r="E167" s="18"/>
      <c r="F167" s="18"/>
      <c r="G167" s="30"/>
      <c r="H167" s="18"/>
      <c r="I167" s="18"/>
      <c r="J167" s="30"/>
      <c r="K167" s="18"/>
      <c r="L167" s="18"/>
      <c r="M167" s="30"/>
      <c r="N167" s="18"/>
      <c r="O167" s="18"/>
      <c r="Q167" s="18"/>
      <c r="R167" s="18"/>
      <c r="T167" s="18"/>
      <c r="W167" s="18"/>
      <c r="Z167" s="18"/>
      <c r="AC167" s="18"/>
      <c r="AF167" s="18"/>
      <c r="AI167" s="18"/>
      <c r="AL167" s="18"/>
      <c r="AO167" s="18"/>
      <c r="AR167" s="18"/>
      <c r="AU167" s="18"/>
      <c r="AX167" s="18"/>
      <c r="BA167" s="18"/>
      <c r="BD167" s="18"/>
      <c r="BG167" s="18"/>
      <c r="BJ167" s="18"/>
      <c r="BM167" s="18"/>
    </row>
    <row r="168" spans="1:65" x14ac:dyDescent="0.2">
      <c r="A168" s="3"/>
      <c r="B168" s="18"/>
      <c r="C168" s="18"/>
      <c r="D168" s="30"/>
      <c r="E168" s="18"/>
      <c r="F168" s="18"/>
      <c r="G168" s="30"/>
      <c r="H168" s="18"/>
      <c r="I168" s="18"/>
      <c r="J168" s="30"/>
      <c r="K168" s="18"/>
      <c r="L168" s="18"/>
      <c r="M168" s="30"/>
      <c r="N168" s="18"/>
      <c r="O168" s="18"/>
      <c r="Q168" s="18"/>
      <c r="R168" s="18"/>
      <c r="T168" s="18"/>
      <c r="W168" s="18"/>
      <c r="Z168" s="18"/>
      <c r="AC168" s="18"/>
      <c r="AF168" s="18"/>
      <c r="AI168" s="18"/>
      <c r="AL168" s="18"/>
      <c r="AO168" s="18"/>
      <c r="AR168" s="18"/>
      <c r="AU168" s="18"/>
      <c r="AX168" s="18"/>
      <c r="BA168" s="18"/>
      <c r="BD168" s="18"/>
      <c r="BG168" s="18"/>
      <c r="BJ168" s="18"/>
      <c r="BM168" s="18"/>
    </row>
    <row r="169" spans="1:65" x14ac:dyDescent="0.2">
      <c r="A169" s="3"/>
      <c r="B169" s="18"/>
      <c r="C169" s="18"/>
      <c r="D169" s="30"/>
      <c r="E169" s="18"/>
      <c r="F169" s="18"/>
      <c r="G169" s="30"/>
      <c r="H169" s="18"/>
      <c r="I169" s="18"/>
      <c r="J169" s="30"/>
      <c r="K169" s="18"/>
      <c r="L169" s="18"/>
      <c r="M169" s="30"/>
      <c r="N169" s="18"/>
      <c r="O169" s="18"/>
      <c r="Q169" s="18"/>
      <c r="R169" s="18"/>
      <c r="T169" s="18"/>
      <c r="W169" s="18"/>
      <c r="Z169" s="18"/>
      <c r="AC169" s="18"/>
      <c r="AF169" s="18"/>
      <c r="AI169" s="18"/>
      <c r="AL169" s="18"/>
      <c r="AO169" s="18"/>
      <c r="AR169" s="18"/>
      <c r="AU169" s="18"/>
      <c r="AX169" s="18"/>
      <c r="BA169" s="18"/>
      <c r="BD169" s="18"/>
      <c r="BG169" s="18"/>
      <c r="BJ169" s="18"/>
      <c r="BM169" s="18"/>
    </row>
    <row r="170" spans="1:65" x14ac:dyDescent="0.2">
      <c r="A170" s="3"/>
      <c r="B170" s="18"/>
      <c r="C170" s="18"/>
      <c r="D170" s="30"/>
      <c r="E170" s="18"/>
      <c r="F170" s="18"/>
      <c r="G170" s="30"/>
      <c r="H170" s="18"/>
      <c r="I170" s="18"/>
      <c r="J170" s="30"/>
      <c r="K170" s="18"/>
      <c r="L170" s="18"/>
      <c r="M170" s="30"/>
      <c r="N170" s="18"/>
      <c r="O170" s="18"/>
      <c r="Q170" s="18"/>
      <c r="R170" s="18"/>
      <c r="T170" s="18"/>
      <c r="W170" s="18"/>
      <c r="Z170" s="18"/>
      <c r="AC170" s="18"/>
      <c r="AF170" s="18"/>
      <c r="AI170" s="18"/>
      <c r="AL170" s="18"/>
      <c r="AO170" s="18"/>
      <c r="AR170" s="18"/>
      <c r="AU170" s="18"/>
      <c r="AX170" s="18"/>
      <c r="BA170" s="18"/>
      <c r="BD170" s="18"/>
      <c r="BG170" s="18"/>
      <c r="BJ170" s="18"/>
      <c r="BM170" s="18"/>
    </row>
    <row r="171" spans="1:65" x14ac:dyDescent="0.2">
      <c r="A171" s="3"/>
      <c r="B171" s="18"/>
      <c r="C171" s="18"/>
      <c r="D171" s="30"/>
      <c r="E171" s="18"/>
      <c r="F171" s="18"/>
      <c r="G171" s="30"/>
      <c r="H171" s="18"/>
      <c r="I171" s="18"/>
      <c r="J171" s="30"/>
      <c r="K171" s="18"/>
      <c r="L171" s="18"/>
      <c r="M171" s="30"/>
      <c r="N171" s="18"/>
      <c r="O171" s="18"/>
      <c r="Q171" s="18"/>
      <c r="R171" s="18"/>
      <c r="T171" s="18"/>
      <c r="W171" s="18"/>
      <c r="Z171" s="18"/>
      <c r="AC171" s="18"/>
      <c r="AF171" s="18"/>
      <c r="AI171" s="18"/>
      <c r="AL171" s="18"/>
      <c r="AO171" s="18"/>
      <c r="AR171" s="18"/>
      <c r="AU171" s="18"/>
      <c r="AX171" s="18"/>
      <c r="BA171" s="18"/>
      <c r="BD171" s="18"/>
      <c r="BG171" s="18"/>
      <c r="BJ171" s="18"/>
      <c r="BM171" s="18"/>
    </row>
    <row r="172" spans="1:65" x14ac:dyDescent="0.2">
      <c r="A172" s="3"/>
      <c r="B172" s="18"/>
      <c r="C172" s="18"/>
      <c r="D172" s="30"/>
      <c r="E172" s="18"/>
      <c r="F172" s="18"/>
      <c r="G172" s="30"/>
      <c r="H172" s="18"/>
      <c r="I172" s="18"/>
      <c r="J172" s="30"/>
      <c r="K172" s="18"/>
      <c r="L172" s="18"/>
      <c r="M172" s="30"/>
      <c r="N172" s="18"/>
      <c r="O172" s="18"/>
      <c r="Q172" s="18"/>
      <c r="R172" s="18"/>
      <c r="T172" s="18"/>
      <c r="W172" s="18"/>
      <c r="Z172" s="18"/>
      <c r="AC172" s="18"/>
      <c r="AF172" s="18"/>
      <c r="AI172" s="18"/>
      <c r="AL172" s="18"/>
      <c r="AO172" s="18"/>
      <c r="AR172" s="18"/>
      <c r="AU172" s="18"/>
      <c r="AX172" s="18"/>
      <c r="BA172" s="18"/>
      <c r="BD172" s="18"/>
      <c r="BG172" s="18"/>
      <c r="BJ172" s="18"/>
      <c r="BM172" s="18"/>
    </row>
    <row r="173" spans="1:65" x14ac:dyDescent="0.2">
      <c r="A173" s="3"/>
      <c r="B173" s="18"/>
      <c r="C173" s="18"/>
      <c r="D173" s="30"/>
      <c r="E173" s="18"/>
      <c r="F173" s="18"/>
      <c r="G173" s="30"/>
      <c r="H173" s="18"/>
      <c r="I173" s="18"/>
      <c r="J173" s="30"/>
      <c r="K173" s="18"/>
      <c r="L173" s="18"/>
      <c r="M173" s="30"/>
      <c r="N173" s="18"/>
      <c r="O173" s="18"/>
      <c r="Q173" s="18"/>
      <c r="R173" s="18"/>
      <c r="T173" s="18"/>
      <c r="W173" s="18"/>
      <c r="Z173" s="18"/>
      <c r="AC173" s="18"/>
      <c r="AF173" s="18"/>
      <c r="AI173" s="18"/>
      <c r="AL173" s="18"/>
      <c r="AO173" s="18"/>
      <c r="AR173" s="18"/>
      <c r="AU173" s="18"/>
      <c r="AX173" s="18"/>
      <c r="BA173" s="18"/>
      <c r="BD173" s="18"/>
      <c r="BG173" s="18"/>
      <c r="BJ173" s="18"/>
      <c r="BM173" s="18"/>
    </row>
    <row r="174" spans="1:65" x14ac:dyDescent="0.2">
      <c r="A174" s="3"/>
      <c r="B174" s="18"/>
      <c r="C174" s="18"/>
      <c r="D174" s="30"/>
      <c r="E174" s="18"/>
      <c r="F174" s="18"/>
      <c r="G174" s="30"/>
      <c r="H174" s="18"/>
      <c r="I174" s="18"/>
      <c r="J174" s="30"/>
      <c r="K174" s="18"/>
      <c r="L174" s="18"/>
      <c r="M174" s="30"/>
      <c r="N174" s="18"/>
      <c r="O174" s="18"/>
      <c r="Q174" s="18"/>
      <c r="R174" s="18"/>
      <c r="T174" s="18"/>
      <c r="W174" s="18"/>
      <c r="Z174" s="18"/>
      <c r="AC174" s="18"/>
      <c r="AF174" s="18"/>
      <c r="AI174" s="18"/>
      <c r="AL174" s="18"/>
      <c r="AO174" s="18"/>
      <c r="AR174" s="18"/>
      <c r="AU174" s="18"/>
      <c r="AX174" s="18"/>
      <c r="BA174" s="18"/>
      <c r="BD174" s="18"/>
      <c r="BG174" s="18"/>
      <c r="BJ174" s="18"/>
      <c r="BM174" s="18"/>
    </row>
    <row r="175" spans="1:65" x14ac:dyDescent="0.2">
      <c r="A175" s="3"/>
      <c r="B175" s="18"/>
      <c r="C175" s="18"/>
      <c r="D175" s="30"/>
      <c r="E175" s="18"/>
      <c r="F175" s="18"/>
      <c r="G175" s="30"/>
      <c r="H175" s="18"/>
      <c r="I175" s="18"/>
      <c r="J175" s="30"/>
      <c r="K175" s="18"/>
      <c r="L175" s="18"/>
      <c r="M175" s="30"/>
      <c r="N175" s="18"/>
      <c r="O175" s="18"/>
      <c r="Q175" s="18"/>
      <c r="R175" s="18"/>
      <c r="T175" s="18"/>
      <c r="W175" s="18"/>
      <c r="Z175" s="18"/>
      <c r="AC175" s="18"/>
      <c r="AF175" s="18"/>
      <c r="AI175" s="18"/>
      <c r="AL175" s="18"/>
      <c r="AO175" s="18"/>
      <c r="AR175" s="18"/>
      <c r="AU175" s="18"/>
      <c r="AX175" s="18"/>
      <c r="BA175" s="18"/>
      <c r="BD175" s="18"/>
      <c r="BG175" s="18"/>
      <c r="BJ175" s="18"/>
      <c r="BM175" s="18"/>
    </row>
    <row r="176" spans="1:65" x14ac:dyDescent="0.2">
      <c r="A176" s="3"/>
      <c r="B176" s="18"/>
      <c r="C176" s="18"/>
      <c r="D176" s="30"/>
      <c r="E176" s="18"/>
      <c r="F176" s="18"/>
      <c r="G176" s="30"/>
      <c r="H176" s="18"/>
      <c r="I176" s="18"/>
      <c r="J176" s="30"/>
      <c r="K176" s="18"/>
      <c r="L176" s="18"/>
      <c r="M176" s="30"/>
      <c r="N176" s="18"/>
      <c r="O176" s="18"/>
      <c r="Q176" s="18"/>
      <c r="R176" s="18"/>
      <c r="T176" s="18"/>
      <c r="W176" s="18"/>
      <c r="Z176" s="18"/>
      <c r="AC176" s="18"/>
      <c r="AF176" s="18"/>
      <c r="AI176" s="18"/>
      <c r="AL176" s="18"/>
      <c r="AO176" s="18"/>
      <c r="AR176" s="18"/>
      <c r="AU176" s="18"/>
      <c r="AX176" s="18"/>
      <c r="BA176" s="18"/>
      <c r="BD176" s="18"/>
      <c r="BG176" s="18"/>
      <c r="BJ176" s="18"/>
      <c r="BM176" s="18"/>
    </row>
    <row r="177" spans="1:65" x14ac:dyDescent="0.2">
      <c r="A177" s="3"/>
      <c r="B177" s="18"/>
      <c r="C177" s="18"/>
      <c r="D177" s="30"/>
      <c r="E177" s="18"/>
      <c r="F177" s="18"/>
      <c r="G177" s="30"/>
      <c r="H177" s="18"/>
      <c r="I177" s="18"/>
      <c r="J177" s="30"/>
      <c r="K177" s="18"/>
      <c r="L177" s="18"/>
      <c r="M177" s="30"/>
      <c r="N177" s="18"/>
      <c r="O177" s="18"/>
      <c r="Q177" s="18"/>
      <c r="R177" s="18"/>
      <c r="T177" s="18"/>
      <c r="W177" s="18"/>
      <c r="Z177" s="18"/>
      <c r="AC177" s="18"/>
      <c r="AF177" s="18"/>
      <c r="AI177" s="18"/>
      <c r="AL177" s="18"/>
      <c r="AO177" s="18"/>
      <c r="AR177" s="18"/>
      <c r="AU177" s="18"/>
      <c r="AX177" s="18"/>
      <c r="BA177" s="18"/>
      <c r="BD177" s="18"/>
      <c r="BG177" s="18"/>
      <c r="BJ177" s="18"/>
      <c r="BM177" s="18"/>
    </row>
    <row r="178" spans="1:65" x14ac:dyDescent="0.2">
      <c r="A178" s="3"/>
      <c r="B178" s="18"/>
      <c r="C178" s="18"/>
      <c r="D178" s="30"/>
      <c r="E178" s="18"/>
      <c r="F178" s="18"/>
      <c r="G178" s="30"/>
      <c r="H178" s="18"/>
      <c r="I178" s="18"/>
      <c r="J178" s="30"/>
      <c r="K178" s="18"/>
      <c r="L178" s="18"/>
      <c r="M178" s="30"/>
      <c r="N178" s="18"/>
      <c r="O178" s="18"/>
      <c r="Q178" s="18"/>
      <c r="R178" s="18"/>
      <c r="T178" s="18"/>
      <c r="W178" s="18"/>
      <c r="Z178" s="18"/>
      <c r="AC178" s="18"/>
      <c r="AF178" s="18"/>
      <c r="AI178" s="18"/>
      <c r="AL178" s="18"/>
      <c r="AO178" s="18"/>
      <c r="AR178" s="18"/>
      <c r="AU178" s="18"/>
      <c r="AX178" s="18"/>
      <c r="BA178" s="18"/>
      <c r="BD178" s="18"/>
      <c r="BG178" s="18"/>
      <c r="BJ178" s="18"/>
      <c r="BM178" s="18"/>
    </row>
    <row r="179" spans="1:65" x14ac:dyDescent="0.2">
      <c r="A179" s="3"/>
      <c r="B179" s="18"/>
      <c r="C179" s="18"/>
      <c r="D179" s="30"/>
      <c r="E179" s="18"/>
      <c r="F179" s="18"/>
      <c r="G179" s="30"/>
      <c r="H179" s="18"/>
      <c r="I179" s="18"/>
      <c r="J179" s="30"/>
      <c r="K179" s="18"/>
      <c r="L179" s="18"/>
      <c r="M179" s="30"/>
      <c r="N179" s="18"/>
      <c r="O179" s="18"/>
      <c r="Q179" s="18"/>
      <c r="R179" s="18"/>
      <c r="T179" s="18"/>
      <c r="W179" s="18"/>
      <c r="Z179" s="18"/>
      <c r="AC179" s="18"/>
      <c r="AF179" s="18"/>
      <c r="AI179" s="18"/>
      <c r="AL179" s="18"/>
      <c r="AO179" s="18"/>
      <c r="AR179" s="18"/>
      <c r="AU179" s="18"/>
      <c r="AX179" s="18"/>
      <c r="BA179" s="18"/>
      <c r="BD179" s="18"/>
      <c r="BG179" s="18"/>
      <c r="BJ179" s="18"/>
      <c r="BM179" s="18"/>
    </row>
    <row r="180" spans="1:65" x14ac:dyDescent="0.2">
      <c r="A180" s="3"/>
      <c r="B180" s="18"/>
      <c r="C180" s="18"/>
      <c r="D180" s="30"/>
      <c r="E180" s="18"/>
      <c r="F180" s="18"/>
      <c r="G180" s="30"/>
      <c r="H180" s="18"/>
      <c r="I180" s="18"/>
      <c r="J180" s="30"/>
      <c r="K180" s="18"/>
      <c r="L180" s="18"/>
      <c r="M180" s="30"/>
      <c r="N180" s="18"/>
      <c r="O180" s="18"/>
      <c r="Q180" s="18"/>
      <c r="R180" s="18"/>
      <c r="T180" s="18"/>
      <c r="W180" s="18"/>
      <c r="Z180" s="18"/>
      <c r="AC180" s="18"/>
      <c r="AF180" s="18"/>
      <c r="AI180" s="18"/>
      <c r="AL180" s="18"/>
      <c r="AO180" s="18"/>
      <c r="AR180" s="18"/>
      <c r="AU180" s="18"/>
      <c r="AX180" s="18"/>
      <c r="BA180" s="18"/>
      <c r="BD180" s="18"/>
      <c r="BG180" s="18"/>
      <c r="BJ180" s="18"/>
      <c r="BM180" s="18"/>
    </row>
    <row r="181" spans="1:65" x14ac:dyDescent="0.2">
      <c r="A181" s="3"/>
      <c r="B181" s="18"/>
      <c r="C181" s="18"/>
      <c r="D181" s="30"/>
      <c r="E181" s="18"/>
      <c r="F181" s="18"/>
      <c r="G181" s="30"/>
      <c r="H181" s="18"/>
      <c r="I181" s="18"/>
      <c r="J181" s="30"/>
      <c r="K181" s="18"/>
      <c r="L181" s="18"/>
      <c r="M181" s="30"/>
      <c r="N181" s="18"/>
      <c r="O181" s="18"/>
      <c r="Q181" s="18"/>
      <c r="R181" s="18"/>
      <c r="T181" s="18"/>
      <c r="W181" s="18"/>
      <c r="Z181" s="18"/>
      <c r="AC181" s="18"/>
      <c r="AF181" s="18"/>
      <c r="AI181" s="18"/>
      <c r="AL181" s="18"/>
      <c r="AO181" s="18"/>
      <c r="AR181" s="18"/>
      <c r="AU181" s="18"/>
      <c r="AX181" s="18"/>
      <c r="BA181" s="18"/>
      <c r="BD181" s="18"/>
      <c r="BG181" s="18"/>
      <c r="BJ181" s="18"/>
      <c r="BM181" s="18"/>
    </row>
    <row r="182" spans="1:65" x14ac:dyDescent="0.2">
      <c r="A182" s="3"/>
      <c r="B182" s="18"/>
      <c r="C182" s="18"/>
      <c r="D182" s="30"/>
      <c r="E182" s="18"/>
      <c r="F182" s="18"/>
      <c r="G182" s="30"/>
      <c r="H182" s="18"/>
      <c r="I182" s="18"/>
      <c r="J182" s="30"/>
      <c r="K182" s="18"/>
      <c r="L182" s="18"/>
      <c r="M182" s="30"/>
      <c r="N182" s="18"/>
      <c r="O182" s="18"/>
      <c r="Q182" s="18"/>
      <c r="R182" s="18"/>
      <c r="T182" s="18"/>
      <c r="W182" s="18"/>
      <c r="Z182" s="18"/>
      <c r="AC182" s="18"/>
      <c r="AF182" s="18"/>
      <c r="AI182" s="18"/>
      <c r="AL182" s="18"/>
      <c r="AO182" s="18"/>
      <c r="AR182" s="18"/>
      <c r="AU182" s="18"/>
      <c r="AX182" s="18"/>
      <c r="BA182" s="18"/>
      <c r="BD182" s="18"/>
      <c r="BG182" s="18"/>
      <c r="BJ182" s="18"/>
      <c r="BM182" s="18"/>
    </row>
    <row r="183" spans="1:65" x14ac:dyDescent="0.2">
      <c r="A183" s="3"/>
      <c r="B183" s="18"/>
      <c r="C183" s="18"/>
      <c r="D183" s="30"/>
      <c r="E183" s="18"/>
      <c r="F183" s="18"/>
      <c r="G183" s="30"/>
      <c r="H183" s="18"/>
      <c r="I183" s="18"/>
      <c r="J183" s="30"/>
      <c r="K183" s="18"/>
      <c r="L183" s="18"/>
      <c r="M183" s="30"/>
      <c r="N183" s="18"/>
      <c r="O183" s="18"/>
      <c r="Q183" s="18"/>
      <c r="R183" s="18"/>
      <c r="T183" s="18"/>
      <c r="W183" s="18"/>
      <c r="Z183" s="18"/>
      <c r="AC183" s="18"/>
      <c r="AF183" s="18"/>
      <c r="AI183" s="18"/>
      <c r="AL183" s="18"/>
      <c r="AO183" s="18"/>
      <c r="AR183" s="18"/>
      <c r="AU183" s="18"/>
      <c r="AX183" s="18"/>
      <c r="BA183" s="18"/>
      <c r="BD183" s="18"/>
      <c r="BG183" s="18"/>
      <c r="BJ183" s="18"/>
      <c r="BM183" s="18"/>
    </row>
    <row r="184" spans="1:65" x14ac:dyDescent="0.2">
      <c r="A184" s="3"/>
      <c r="B184" s="18"/>
      <c r="C184" s="18"/>
      <c r="D184" s="30"/>
      <c r="E184" s="18"/>
      <c r="F184" s="18"/>
      <c r="G184" s="30"/>
      <c r="H184" s="18"/>
      <c r="I184" s="18"/>
      <c r="J184" s="30"/>
      <c r="K184" s="18"/>
      <c r="L184" s="18"/>
      <c r="M184" s="30"/>
      <c r="N184" s="18"/>
      <c r="O184" s="18"/>
      <c r="Q184" s="18"/>
      <c r="R184" s="18"/>
      <c r="T184" s="18"/>
      <c r="W184" s="18"/>
      <c r="Z184" s="18"/>
      <c r="AC184" s="18"/>
      <c r="AF184" s="18"/>
      <c r="AI184" s="18"/>
      <c r="AL184" s="18"/>
      <c r="AO184" s="18"/>
      <c r="AR184" s="18"/>
      <c r="AU184" s="18"/>
      <c r="AX184" s="18"/>
      <c r="BA184" s="18"/>
      <c r="BD184" s="18"/>
      <c r="BG184" s="18"/>
      <c r="BJ184" s="18"/>
      <c r="BM184" s="18"/>
    </row>
    <row r="185" spans="1:65" x14ac:dyDescent="0.2">
      <c r="A185" s="3"/>
      <c r="B185" s="18"/>
      <c r="C185" s="18"/>
      <c r="D185" s="30"/>
      <c r="E185" s="18"/>
      <c r="F185" s="18"/>
      <c r="G185" s="30"/>
      <c r="H185" s="18"/>
      <c r="I185" s="18"/>
      <c r="J185" s="30"/>
      <c r="K185" s="18"/>
      <c r="L185" s="18"/>
      <c r="M185" s="30"/>
      <c r="N185" s="18"/>
      <c r="O185" s="18"/>
      <c r="Q185" s="18"/>
      <c r="R185" s="18"/>
      <c r="T185" s="18"/>
      <c r="W185" s="18"/>
      <c r="Z185" s="18"/>
      <c r="AC185" s="18"/>
      <c r="AF185" s="18"/>
      <c r="AI185" s="18"/>
      <c r="AL185" s="18"/>
      <c r="AO185" s="18"/>
      <c r="AR185" s="18"/>
      <c r="AU185" s="18"/>
      <c r="AX185" s="18"/>
      <c r="BA185" s="18"/>
      <c r="BD185" s="18"/>
      <c r="BG185" s="18"/>
      <c r="BJ185" s="18"/>
      <c r="BM185" s="18"/>
    </row>
    <row r="186" spans="1:65" x14ac:dyDescent="0.2">
      <c r="A186" s="3"/>
      <c r="B186" s="18"/>
      <c r="C186" s="18"/>
      <c r="D186" s="30"/>
      <c r="E186" s="18"/>
      <c r="F186" s="18"/>
      <c r="G186" s="30"/>
      <c r="H186" s="18"/>
      <c r="I186" s="18"/>
      <c r="J186" s="30"/>
      <c r="K186" s="18"/>
      <c r="L186" s="18"/>
      <c r="M186" s="30"/>
      <c r="N186" s="18"/>
      <c r="O186" s="18"/>
      <c r="Q186" s="18"/>
      <c r="R186" s="18"/>
      <c r="T186" s="18"/>
      <c r="W186" s="18"/>
      <c r="Z186" s="18"/>
      <c r="AC186" s="18"/>
      <c r="AF186" s="18"/>
      <c r="AI186" s="18"/>
      <c r="AL186" s="18"/>
      <c r="AO186" s="18"/>
      <c r="AR186" s="18"/>
      <c r="AU186" s="18"/>
      <c r="AX186" s="18"/>
      <c r="BA186" s="18"/>
      <c r="BD186" s="18"/>
      <c r="BG186" s="18"/>
      <c r="BJ186" s="18"/>
      <c r="BM186" s="18"/>
    </row>
    <row r="187" spans="1:65" x14ac:dyDescent="0.2">
      <c r="A187" s="3"/>
      <c r="B187" s="18"/>
      <c r="C187" s="18"/>
      <c r="D187" s="30"/>
      <c r="E187" s="18"/>
      <c r="F187" s="18"/>
      <c r="G187" s="30"/>
      <c r="H187" s="18"/>
      <c r="I187" s="18"/>
      <c r="J187" s="30"/>
      <c r="K187" s="18"/>
      <c r="L187" s="18"/>
      <c r="M187" s="30"/>
      <c r="N187" s="18"/>
      <c r="O187" s="18"/>
      <c r="Q187" s="18"/>
      <c r="R187" s="18"/>
      <c r="T187" s="18"/>
      <c r="W187" s="18"/>
      <c r="Z187" s="18"/>
      <c r="AC187" s="18"/>
      <c r="AF187" s="18"/>
      <c r="AI187" s="18"/>
      <c r="AL187" s="18"/>
      <c r="AO187" s="18"/>
      <c r="AR187" s="18"/>
      <c r="AU187" s="18"/>
      <c r="AX187" s="18"/>
      <c r="BA187" s="18"/>
      <c r="BD187" s="18"/>
      <c r="BG187" s="18"/>
      <c r="BJ187" s="18"/>
      <c r="BM187" s="18"/>
    </row>
    <row r="188" spans="1:65" x14ac:dyDescent="0.2">
      <c r="A188" s="3"/>
      <c r="B188" s="18"/>
      <c r="C188" s="18"/>
      <c r="D188" s="30"/>
      <c r="E188" s="18"/>
      <c r="F188" s="18"/>
      <c r="G188" s="30"/>
      <c r="H188" s="18"/>
      <c r="I188" s="18"/>
      <c r="J188" s="30"/>
      <c r="K188" s="18"/>
      <c r="L188" s="18"/>
      <c r="M188" s="30"/>
      <c r="N188" s="18"/>
      <c r="O188" s="18"/>
      <c r="Q188" s="18"/>
      <c r="R188" s="18"/>
      <c r="T188" s="18"/>
      <c r="W188" s="18"/>
      <c r="Z188" s="18"/>
      <c r="AC188" s="18"/>
      <c r="AF188" s="18"/>
      <c r="AI188" s="18"/>
      <c r="AL188" s="18"/>
      <c r="AO188" s="18"/>
      <c r="AR188" s="18"/>
      <c r="AU188" s="18"/>
      <c r="AX188" s="18"/>
      <c r="BA188" s="18"/>
      <c r="BD188" s="18"/>
      <c r="BG188" s="18"/>
      <c r="BJ188" s="18"/>
      <c r="BM188" s="18"/>
    </row>
    <row r="189" spans="1:65" x14ac:dyDescent="0.2">
      <c r="A189" s="3"/>
      <c r="B189" s="18"/>
      <c r="C189" s="18"/>
      <c r="D189" s="30"/>
      <c r="E189" s="18"/>
      <c r="F189" s="18"/>
      <c r="G189" s="30"/>
      <c r="H189" s="18"/>
      <c r="I189" s="18"/>
      <c r="J189" s="30"/>
      <c r="K189" s="18"/>
      <c r="L189" s="18"/>
      <c r="M189" s="30"/>
      <c r="N189" s="18"/>
      <c r="O189" s="18"/>
      <c r="Q189" s="18"/>
      <c r="R189" s="18"/>
      <c r="T189" s="18"/>
      <c r="W189" s="18"/>
      <c r="Z189" s="18"/>
      <c r="AC189" s="18"/>
      <c r="AF189" s="18"/>
      <c r="AI189" s="18"/>
      <c r="AL189" s="18"/>
      <c r="AO189" s="18"/>
      <c r="AR189" s="18"/>
      <c r="AU189" s="18"/>
      <c r="AX189" s="18"/>
      <c r="BA189" s="18"/>
      <c r="BD189" s="18"/>
      <c r="BG189" s="18"/>
      <c r="BJ189" s="18"/>
      <c r="BM189" s="18"/>
    </row>
    <row r="190" spans="1:65" x14ac:dyDescent="0.2">
      <c r="A190" s="3"/>
      <c r="B190" s="18"/>
      <c r="C190" s="18"/>
      <c r="D190" s="30"/>
      <c r="E190" s="18"/>
      <c r="F190" s="18"/>
      <c r="G190" s="30"/>
      <c r="H190" s="18"/>
      <c r="I190" s="18"/>
      <c r="J190" s="30"/>
      <c r="K190" s="18"/>
      <c r="L190" s="18"/>
      <c r="M190" s="30"/>
      <c r="N190" s="18"/>
      <c r="O190" s="18"/>
      <c r="Q190" s="18"/>
      <c r="R190" s="18"/>
      <c r="T190" s="18"/>
      <c r="W190" s="18"/>
      <c r="Z190" s="18"/>
      <c r="AC190" s="18"/>
      <c r="AF190" s="18"/>
      <c r="AI190" s="18"/>
      <c r="AL190" s="18"/>
      <c r="AO190" s="18"/>
      <c r="AR190" s="18"/>
      <c r="AU190" s="18"/>
      <c r="AX190" s="18"/>
      <c r="BA190" s="18"/>
      <c r="BD190" s="18"/>
      <c r="BG190" s="18"/>
      <c r="BJ190" s="18"/>
      <c r="BM190" s="18"/>
    </row>
    <row r="191" spans="1:65" x14ac:dyDescent="0.2">
      <c r="A191" s="3"/>
      <c r="B191" s="18"/>
      <c r="C191" s="18"/>
      <c r="D191" s="30"/>
      <c r="E191" s="18"/>
      <c r="F191" s="18"/>
      <c r="G191" s="30"/>
      <c r="H191" s="18"/>
      <c r="I191" s="18"/>
      <c r="J191" s="30"/>
      <c r="K191" s="18"/>
      <c r="L191" s="18"/>
      <c r="M191" s="30"/>
      <c r="N191" s="18"/>
      <c r="O191" s="18"/>
      <c r="Q191" s="18"/>
      <c r="R191" s="18"/>
      <c r="T191" s="18"/>
      <c r="W191" s="18"/>
      <c r="Z191" s="18"/>
      <c r="AC191" s="18"/>
      <c r="AF191" s="18"/>
      <c r="AI191" s="18"/>
      <c r="AL191" s="18"/>
      <c r="AO191" s="18"/>
      <c r="AR191" s="18"/>
      <c r="AU191" s="18"/>
      <c r="AX191" s="18"/>
      <c r="BA191" s="18"/>
      <c r="BD191" s="18"/>
      <c r="BG191" s="18"/>
      <c r="BJ191" s="18"/>
      <c r="BM191" s="18"/>
    </row>
    <row r="192" spans="1:65" x14ac:dyDescent="0.2">
      <c r="A192" s="3"/>
      <c r="B192" s="18"/>
      <c r="C192" s="18"/>
      <c r="D192" s="30"/>
      <c r="E192" s="18"/>
      <c r="F192" s="18"/>
      <c r="G192" s="30"/>
      <c r="H192" s="18"/>
      <c r="I192" s="18"/>
      <c r="J192" s="30"/>
      <c r="K192" s="18"/>
      <c r="L192" s="18"/>
      <c r="M192" s="30"/>
      <c r="N192" s="18"/>
      <c r="O192" s="18"/>
      <c r="Q192" s="18"/>
      <c r="R192" s="18"/>
      <c r="T192" s="18"/>
      <c r="W192" s="18"/>
      <c r="Z192" s="18"/>
      <c r="AC192" s="18"/>
      <c r="AF192" s="18"/>
      <c r="AI192" s="18"/>
      <c r="AL192" s="18"/>
      <c r="AO192" s="18"/>
      <c r="AR192" s="18"/>
      <c r="AU192" s="18"/>
      <c r="AX192" s="18"/>
      <c r="BA192" s="18"/>
      <c r="BD192" s="18"/>
      <c r="BG192" s="18"/>
      <c r="BJ192" s="18"/>
      <c r="BM192" s="18"/>
    </row>
    <row r="193" spans="1:65" x14ac:dyDescent="0.2">
      <c r="A193" s="3"/>
      <c r="B193" s="18"/>
      <c r="C193" s="18"/>
      <c r="D193" s="30"/>
      <c r="E193" s="18"/>
      <c r="F193" s="18"/>
      <c r="G193" s="30"/>
      <c r="H193" s="18"/>
      <c r="I193" s="18"/>
      <c r="J193" s="30"/>
      <c r="K193" s="18"/>
      <c r="L193" s="18"/>
      <c r="M193" s="30"/>
      <c r="N193" s="18"/>
      <c r="O193" s="18"/>
      <c r="Q193" s="18"/>
      <c r="R193" s="18"/>
      <c r="T193" s="18"/>
      <c r="W193" s="18"/>
      <c r="Z193" s="18"/>
      <c r="AC193" s="18"/>
      <c r="AF193" s="18"/>
      <c r="AI193" s="18"/>
      <c r="AL193" s="18"/>
      <c r="AO193" s="18"/>
      <c r="AR193" s="18"/>
      <c r="AU193" s="18"/>
      <c r="AX193" s="18"/>
      <c r="BA193" s="18"/>
      <c r="BD193" s="18"/>
      <c r="BG193" s="18"/>
      <c r="BJ193" s="18"/>
      <c r="BM193" s="18"/>
    </row>
    <row r="194" spans="1:65" x14ac:dyDescent="0.2">
      <c r="A194" s="3"/>
      <c r="B194" s="18"/>
      <c r="C194" s="18"/>
      <c r="D194" s="30"/>
      <c r="E194" s="18"/>
      <c r="F194" s="18"/>
      <c r="G194" s="30"/>
      <c r="H194" s="18"/>
      <c r="I194" s="18"/>
      <c r="J194" s="30"/>
      <c r="K194" s="18"/>
      <c r="L194" s="18"/>
      <c r="M194" s="30"/>
      <c r="N194" s="18"/>
      <c r="O194" s="18"/>
      <c r="Q194" s="18"/>
      <c r="R194" s="18"/>
      <c r="T194" s="18"/>
      <c r="W194" s="18"/>
      <c r="Z194" s="18"/>
      <c r="AC194" s="18"/>
      <c r="AF194" s="18"/>
      <c r="AI194" s="18"/>
      <c r="AL194" s="18"/>
      <c r="AO194" s="18"/>
      <c r="AR194" s="18"/>
      <c r="AU194" s="18"/>
      <c r="AX194" s="18"/>
      <c r="BA194" s="18"/>
      <c r="BD194" s="18"/>
      <c r="BG194" s="18"/>
      <c r="BJ194" s="18"/>
      <c r="BM194" s="18"/>
    </row>
    <row r="195" spans="1:65" x14ac:dyDescent="0.2">
      <c r="A195" s="3"/>
      <c r="B195" s="18"/>
      <c r="C195" s="18"/>
      <c r="D195" s="30"/>
      <c r="E195" s="18"/>
      <c r="F195" s="18"/>
      <c r="G195" s="30"/>
      <c r="H195" s="18"/>
      <c r="I195" s="18"/>
      <c r="J195" s="30"/>
      <c r="K195" s="18"/>
      <c r="L195" s="18"/>
      <c r="M195" s="30"/>
      <c r="N195" s="18"/>
      <c r="O195" s="18"/>
      <c r="Q195" s="18"/>
      <c r="R195" s="18"/>
      <c r="T195" s="18"/>
      <c r="W195" s="18"/>
      <c r="Z195" s="18"/>
      <c r="AC195" s="18"/>
      <c r="AF195" s="18"/>
      <c r="AI195" s="18"/>
      <c r="AL195" s="18"/>
      <c r="AO195" s="18"/>
      <c r="AR195" s="18"/>
      <c r="AU195" s="18"/>
      <c r="AX195" s="18"/>
      <c r="BA195" s="18"/>
      <c r="BD195" s="18"/>
      <c r="BG195" s="18"/>
      <c r="BJ195" s="18"/>
      <c r="BM195" s="18"/>
    </row>
    <row r="196" spans="1:65" x14ac:dyDescent="0.2">
      <c r="A196" s="3"/>
      <c r="B196" s="18"/>
      <c r="C196" s="18"/>
      <c r="D196" s="30"/>
      <c r="E196" s="18"/>
      <c r="F196" s="18"/>
      <c r="G196" s="30"/>
      <c r="H196" s="18"/>
      <c r="I196" s="18"/>
      <c r="J196" s="30"/>
      <c r="K196" s="18"/>
      <c r="L196" s="18"/>
      <c r="M196" s="30"/>
      <c r="N196" s="18"/>
      <c r="O196" s="18"/>
      <c r="Q196" s="18"/>
      <c r="R196" s="18"/>
      <c r="T196" s="18"/>
      <c r="W196" s="18"/>
      <c r="Z196" s="18"/>
      <c r="AC196" s="18"/>
      <c r="AF196" s="18"/>
      <c r="AI196" s="18"/>
      <c r="AL196" s="18"/>
      <c r="AO196" s="18"/>
      <c r="AR196" s="18"/>
      <c r="AU196" s="18"/>
      <c r="AX196" s="18"/>
      <c r="BA196" s="18"/>
      <c r="BD196" s="18"/>
      <c r="BG196" s="18"/>
      <c r="BJ196" s="18"/>
      <c r="BM196" s="18"/>
    </row>
    <row r="197" spans="1:65" x14ac:dyDescent="0.2">
      <c r="A197" s="3"/>
      <c r="B197" s="18"/>
      <c r="C197" s="18"/>
      <c r="D197" s="30"/>
      <c r="E197" s="18"/>
      <c r="F197" s="18"/>
      <c r="G197" s="30"/>
      <c r="H197" s="18"/>
      <c r="I197" s="18"/>
      <c r="J197" s="30"/>
      <c r="K197" s="18"/>
      <c r="L197" s="18"/>
      <c r="M197" s="30"/>
      <c r="N197" s="18"/>
      <c r="O197" s="18"/>
      <c r="Q197" s="18"/>
      <c r="R197" s="18"/>
      <c r="T197" s="18"/>
      <c r="W197" s="18"/>
      <c r="Z197" s="18"/>
      <c r="AC197" s="18"/>
      <c r="AF197" s="18"/>
      <c r="AI197" s="18"/>
      <c r="AL197" s="18"/>
      <c r="AO197" s="18"/>
      <c r="AR197" s="18"/>
      <c r="AU197" s="18"/>
      <c r="AX197" s="18"/>
      <c r="BA197" s="18"/>
      <c r="BD197" s="18"/>
      <c r="BG197" s="18"/>
      <c r="BJ197" s="18"/>
      <c r="BM197" s="18"/>
    </row>
    <row r="198" spans="1:65" x14ac:dyDescent="0.2">
      <c r="A198" s="3"/>
      <c r="B198" s="18"/>
      <c r="C198" s="18"/>
      <c r="D198" s="30"/>
      <c r="E198" s="18"/>
      <c r="F198" s="18"/>
      <c r="G198" s="30"/>
      <c r="H198" s="18"/>
      <c r="I198" s="18"/>
      <c r="J198" s="30"/>
      <c r="K198" s="18"/>
      <c r="L198" s="18"/>
      <c r="M198" s="30"/>
      <c r="N198" s="18"/>
      <c r="O198" s="18"/>
      <c r="Q198" s="18"/>
      <c r="R198" s="18"/>
      <c r="T198" s="18"/>
      <c r="W198" s="18"/>
      <c r="Z198" s="18"/>
      <c r="AC198" s="18"/>
      <c r="AF198" s="18"/>
      <c r="AI198" s="18"/>
      <c r="AL198" s="18"/>
      <c r="AO198" s="18"/>
      <c r="AR198" s="18"/>
      <c r="AU198" s="18"/>
      <c r="AX198" s="18"/>
      <c r="BA198" s="18"/>
      <c r="BD198" s="18"/>
      <c r="BG198" s="18"/>
      <c r="BJ198" s="18"/>
      <c r="BM198" s="18"/>
    </row>
    <row r="199" spans="1:65" x14ac:dyDescent="0.2">
      <c r="A199" s="3"/>
      <c r="B199" s="18"/>
      <c r="C199" s="18"/>
      <c r="D199" s="30"/>
      <c r="E199" s="18"/>
      <c r="F199" s="18"/>
      <c r="G199" s="30"/>
      <c r="H199" s="18"/>
      <c r="I199" s="18"/>
      <c r="J199" s="30"/>
      <c r="K199" s="18"/>
      <c r="L199" s="18"/>
      <c r="M199" s="30"/>
      <c r="N199" s="18"/>
      <c r="O199" s="18"/>
      <c r="Q199" s="18"/>
      <c r="R199" s="18"/>
      <c r="T199" s="18"/>
      <c r="W199" s="18"/>
      <c r="Z199" s="18"/>
      <c r="AC199" s="18"/>
      <c r="AF199" s="18"/>
      <c r="AI199" s="18"/>
      <c r="AL199" s="18"/>
      <c r="AO199" s="18"/>
      <c r="AR199" s="18"/>
      <c r="AU199" s="18"/>
      <c r="AX199" s="18"/>
      <c r="BA199" s="18"/>
      <c r="BD199" s="18"/>
      <c r="BG199" s="18"/>
      <c r="BJ199" s="18"/>
      <c r="BM199" s="18"/>
    </row>
    <row r="200" spans="1:65" x14ac:dyDescent="0.2">
      <c r="A200" s="3"/>
      <c r="B200" s="18"/>
      <c r="C200" s="18"/>
      <c r="D200" s="30"/>
      <c r="E200" s="18"/>
      <c r="F200" s="18"/>
      <c r="G200" s="30"/>
      <c r="H200" s="18"/>
      <c r="I200" s="18"/>
      <c r="J200" s="30"/>
      <c r="K200" s="18"/>
      <c r="L200" s="18"/>
      <c r="M200" s="30"/>
      <c r="N200" s="18"/>
      <c r="O200" s="18"/>
      <c r="Q200" s="18"/>
      <c r="R200" s="18"/>
      <c r="T200" s="18"/>
      <c r="W200" s="18"/>
      <c r="Z200" s="18"/>
      <c r="AC200" s="18"/>
      <c r="AF200" s="18"/>
      <c r="AI200" s="18"/>
      <c r="AL200" s="18"/>
      <c r="AO200" s="18"/>
      <c r="AR200" s="18"/>
      <c r="AU200" s="18"/>
      <c r="AX200" s="18"/>
      <c r="BA200" s="18"/>
      <c r="BD200" s="18"/>
      <c r="BG200" s="18"/>
      <c r="BJ200" s="18"/>
      <c r="BM200" s="18"/>
    </row>
    <row r="201" spans="1:65" x14ac:dyDescent="0.2">
      <c r="A201" s="3"/>
      <c r="B201" s="18"/>
      <c r="C201" s="18"/>
      <c r="D201" s="30"/>
      <c r="E201" s="18"/>
      <c r="F201" s="18"/>
      <c r="G201" s="30"/>
      <c r="H201" s="18"/>
      <c r="I201" s="18"/>
      <c r="J201" s="30"/>
      <c r="K201" s="18"/>
      <c r="L201" s="18"/>
      <c r="M201" s="30"/>
      <c r="N201" s="18"/>
      <c r="O201" s="18"/>
      <c r="Q201" s="18"/>
      <c r="R201" s="18"/>
      <c r="T201" s="18"/>
      <c r="W201" s="18"/>
      <c r="Z201" s="18"/>
      <c r="AC201" s="18"/>
      <c r="AF201" s="18"/>
      <c r="AI201" s="18"/>
      <c r="AL201" s="18"/>
      <c r="AO201" s="18"/>
      <c r="AR201" s="18"/>
      <c r="AU201" s="18"/>
      <c r="AX201" s="18"/>
      <c r="BA201" s="18"/>
      <c r="BD201" s="18"/>
      <c r="BG201" s="18"/>
      <c r="BJ201" s="18"/>
      <c r="BM201" s="18"/>
    </row>
    <row r="202" spans="1:65" x14ac:dyDescent="0.2">
      <c r="A202" s="3"/>
      <c r="B202" s="18"/>
      <c r="C202" s="18"/>
      <c r="D202" s="30"/>
      <c r="E202" s="18"/>
      <c r="F202" s="18"/>
      <c r="G202" s="30"/>
      <c r="H202" s="18"/>
      <c r="I202" s="18"/>
      <c r="J202" s="30"/>
      <c r="K202" s="18"/>
      <c r="L202" s="18"/>
      <c r="M202" s="30"/>
      <c r="N202" s="18"/>
      <c r="O202" s="18"/>
      <c r="Q202" s="18"/>
      <c r="R202" s="18"/>
      <c r="T202" s="18"/>
      <c r="W202" s="18"/>
      <c r="Z202" s="18"/>
      <c r="AC202" s="18"/>
      <c r="AF202" s="18"/>
      <c r="AI202" s="18"/>
      <c r="AL202" s="18"/>
      <c r="AO202" s="18"/>
      <c r="AR202" s="18"/>
      <c r="AU202" s="18"/>
      <c r="AX202" s="18"/>
      <c r="BA202" s="18"/>
      <c r="BD202" s="18"/>
      <c r="BG202" s="18"/>
      <c r="BJ202" s="18"/>
      <c r="BM202" s="18"/>
    </row>
    <row r="203" spans="1:65" x14ac:dyDescent="0.2">
      <c r="A203" s="3"/>
      <c r="B203" s="18"/>
      <c r="C203" s="18"/>
      <c r="D203" s="30"/>
      <c r="E203" s="18"/>
      <c r="F203" s="18"/>
      <c r="G203" s="30"/>
      <c r="H203" s="18"/>
      <c r="I203" s="18"/>
      <c r="J203" s="30"/>
      <c r="K203" s="18"/>
      <c r="L203" s="18"/>
      <c r="M203" s="30"/>
      <c r="N203" s="18"/>
      <c r="O203" s="18"/>
      <c r="Q203" s="18"/>
      <c r="R203" s="18"/>
      <c r="T203" s="18"/>
      <c r="W203" s="18"/>
      <c r="Z203" s="18"/>
      <c r="AC203" s="18"/>
      <c r="AF203" s="18"/>
      <c r="AI203" s="18"/>
      <c r="AL203" s="18"/>
      <c r="AO203" s="18"/>
      <c r="AR203" s="18"/>
      <c r="AU203" s="18"/>
      <c r="AX203" s="18"/>
      <c r="BA203" s="18"/>
      <c r="BD203" s="18"/>
      <c r="BG203" s="18"/>
      <c r="BJ203" s="18"/>
      <c r="BM203" s="18"/>
    </row>
    <row r="204" spans="1:65" x14ac:dyDescent="0.2">
      <c r="A204" s="3"/>
      <c r="B204" s="18"/>
      <c r="C204" s="18"/>
      <c r="D204" s="30"/>
      <c r="E204" s="18"/>
      <c r="F204" s="18"/>
      <c r="G204" s="30"/>
      <c r="H204" s="18"/>
      <c r="I204" s="18"/>
      <c r="J204" s="30"/>
      <c r="K204" s="18"/>
      <c r="L204" s="18"/>
      <c r="M204" s="30"/>
      <c r="N204" s="18"/>
      <c r="O204" s="18"/>
      <c r="Q204" s="18"/>
      <c r="R204" s="18"/>
      <c r="T204" s="18"/>
      <c r="W204" s="18"/>
      <c r="Z204" s="18"/>
      <c r="AC204" s="18"/>
      <c r="AF204" s="18"/>
      <c r="AI204" s="18"/>
      <c r="AL204" s="18"/>
      <c r="AO204" s="18"/>
      <c r="AR204" s="18"/>
      <c r="AU204" s="18"/>
      <c r="AX204" s="18"/>
      <c r="BA204" s="18"/>
      <c r="BD204" s="18"/>
      <c r="BG204" s="18"/>
      <c r="BJ204" s="18"/>
      <c r="BM204" s="18"/>
    </row>
    <row r="205" spans="1:65" x14ac:dyDescent="0.2">
      <c r="A205" s="3"/>
      <c r="B205" s="18"/>
      <c r="C205" s="18"/>
      <c r="D205" s="30"/>
      <c r="E205" s="18"/>
      <c r="F205" s="18"/>
      <c r="G205" s="30"/>
      <c r="H205" s="18"/>
      <c r="I205" s="18"/>
      <c r="J205" s="30"/>
      <c r="K205" s="18"/>
      <c r="L205" s="18"/>
      <c r="M205" s="30"/>
      <c r="N205" s="18"/>
      <c r="O205" s="18"/>
      <c r="Q205" s="18"/>
      <c r="R205" s="18"/>
      <c r="T205" s="18"/>
      <c r="W205" s="18"/>
      <c r="Z205" s="18"/>
      <c r="AC205" s="18"/>
      <c r="AF205" s="18"/>
      <c r="AI205" s="18"/>
      <c r="AL205" s="18"/>
      <c r="AO205" s="18"/>
      <c r="AR205" s="18"/>
      <c r="AU205" s="18"/>
      <c r="AX205" s="18"/>
      <c r="BA205" s="18"/>
      <c r="BD205" s="18"/>
      <c r="BG205" s="18"/>
      <c r="BJ205" s="18"/>
      <c r="BM205" s="18"/>
    </row>
    <row r="206" spans="1:65" x14ac:dyDescent="0.2">
      <c r="A206" s="3"/>
      <c r="B206" s="18"/>
      <c r="C206" s="18"/>
      <c r="D206" s="30"/>
      <c r="E206" s="18"/>
      <c r="F206" s="18"/>
      <c r="G206" s="30"/>
      <c r="H206" s="18"/>
      <c r="I206" s="18"/>
      <c r="J206" s="30"/>
      <c r="K206" s="18"/>
      <c r="L206" s="18"/>
      <c r="M206" s="30"/>
      <c r="N206" s="18"/>
      <c r="O206" s="18"/>
      <c r="Q206" s="18"/>
      <c r="R206" s="18"/>
      <c r="T206" s="18"/>
      <c r="W206" s="18"/>
      <c r="Z206" s="18"/>
      <c r="AC206" s="18"/>
      <c r="AF206" s="18"/>
      <c r="AI206" s="18"/>
      <c r="AL206" s="18"/>
      <c r="AO206" s="18"/>
      <c r="AR206" s="18"/>
      <c r="AU206" s="18"/>
      <c r="AX206" s="18"/>
      <c r="BA206" s="18"/>
      <c r="BD206" s="18"/>
      <c r="BG206" s="18"/>
      <c r="BJ206" s="18"/>
      <c r="BM206" s="18"/>
    </row>
    <row r="207" spans="1:65" x14ac:dyDescent="0.2">
      <c r="A207" s="3"/>
      <c r="B207" s="18"/>
      <c r="C207" s="18"/>
      <c r="D207" s="30"/>
      <c r="E207" s="18"/>
      <c r="F207" s="18"/>
      <c r="G207" s="30"/>
      <c r="H207" s="18"/>
      <c r="I207" s="18"/>
      <c r="J207" s="30"/>
      <c r="K207" s="18"/>
      <c r="L207" s="18"/>
      <c r="M207" s="30"/>
      <c r="N207" s="18"/>
      <c r="O207" s="18"/>
      <c r="Q207" s="18"/>
      <c r="R207" s="18"/>
      <c r="T207" s="18"/>
      <c r="W207" s="18"/>
      <c r="Z207" s="18"/>
      <c r="AC207" s="18"/>
      <c r="AF207" s="18"/>
      <c r="AI207" s="18"/>
      <c r="AL207" s="18"/>
      <c r="AO207" s="18"/>
      <c r="AR207" s="18"/>
      <c r="AU207" s="18"/>
      <c r="AX207" s="18"/>
      <c r="BA207" s="18"/>
      <c r="BD207" s="18"/>
      <c r="BG207" s="18"/>
      <c r="BJ207" s="18"/>
      <c r="BM207" s="18"/>
    </row>
    <row r="208" spans="1:65" x14ac:dyDescent="0.2">
      <c r="A208" s="3"/>
      <c r="B208" s="18"/>
      <c r="C208" s="18"/>
      <c r="D208" s="30"/>
      <c r="E208" s="18"/>
      <c r="F208" s="18"/>
      <c r="G208" s="30"/>
      <c r="H208" s="18"/>
      <c r="I208" s="18"/>
      <c r="J208" s="30"/>
      <c r="K208" s="18"/>
      <c r="L208" s="18"/>
      <c r="M208" s="30"/>
      <c r="N208" s="18"/>
      <c r="O208" s="18"/>
      <c r="Q208" s="18"/>
      <c r="R208" s="18"/>
      <c r="T208" s="18"/>
      <c r="W208" s="18"/>
      <c r="Z208" s="18"/>
      <c r="AC208" s="18"/>
      <c r="AF208" s="18"/>
      <c r="AI208" s="18"/>
      <c r="AL208" s="18"/>
      <c r="AO208" s="18"/>
      <c r="AR208" s="18"/>
      <c r="AU208" s="18"/>
      <c r="AX208" s="18"/>
      <c r="BA208" s="18"/>
      <c r="BD208" s="18"/>
      <c r="BG208" s="18"/>
      <c r="BJ208" s="18"/>
      <c r="BM208" s="18"/>
    </row>
    <row r="209" spans="1:65" x14ac:dyDescent="0.2">
      <c r="A209" s="3"/>
      <c r="B209" s="18"/>
      <c r="C209" s="18"/>
      <c r="D209" s="30"/>
      <c r="E209" s="18"/>
      <c r="F209" s="18"/>
      <c r="G209" s="30"/>
      <c r="H209" s="18"/>
      <c r="I209" s="18"/>
      <c r="J209" s="30"/>
      <c r="K209" s="18"/>
      <c r="L209" s="18"/>
      <c r="M209" s="30"/>
      <c r="N209" s="18"/>
      <c r="O209" s="18"/>
      <c r="Q209" s="18"/>
      <c r="R209" s="18"/>
      <c r="T209" s="18"/>
      <c r="W209" s="18"/>
      <c r="Z209" s="18"/>
      <c r="AC209" s="18"/>
      <c r="AF209" s="18"/>
      <c r="AI209" s="18"/>
      <c r="AL209" s="18"/>
      <c r="AO209" s="18"/>
      <c r="AR209" s="18"/>
      <c r="AU209" s="18"/>
      <c r="AX209" s="18"/>
      <c r="BA209" s="18"/>
      <c r="BD209" s="18"/>
      <c r="BG209" s="18"/>
      <c r="BJ209" s="18"/>
      <c r="BM209" s="18"/>
    </row>
    <row r="210" spans="1:65" x14ac:dyDescent="0.2">
      <c r="A210" s="3"/>
      <c r="B210" s="18"/>
      <c r="C210" s="18"/>
      <c r="D210" s="30"/>
      <c r="E210" s="18"/>
      <c r="F210" s="18"/>
      <c r="G210" s="30"/>
      <c r="H210" s="18"/>
      <c r="I210" s="18"/>
      <c r="J210" s="30"/>
      <c r="K210" s="18"/>
      <c r="L210" s="18"/>
      <c r="M210" s="30"/>
      <c r="N210" s="18"/>
      <c r="O210" s="18"/>
      <c r="Q210" s="18"/>
      <c r="R210" s="18"/>
      <c r="T210" s="18"/>
      <c r="W210" s="18"/>
      <c r="Z210" s="18"/>
      <c r="AC210" s="18"/>
      <c r="AF210" s="18"/>
      <c r="AI210" s="18"/>
      <c r="AL210" s="18"/>
      <c r="AO210" s="18"/>
      <c r="AR210" s="18"/>
      <c r="AU210" s="18"/>
      <c r="AX210" s="18"/>
      <c r="BA210" s="18"/>
      <c r="BD210" s="18"/>
      <c r="BG210" s="18"/>
      <c r="BJ210" s="18"/>
      <c r="BM210" s="18"/>
    </row>
    <row r="211" spans="1:65" x14ac:dyDescent="0.2">
      <c r="A211" s="3"/>
      <c r="B211" s="18"/>
      <c r="C211" s="18"/>
      <c r="D211" s="30"/>
      <c r="E211" s="18"/>
      <c r="F211" s="18"/>
      <c r="G211" s="30"/>
      <c r="H211" s="18"/>
      <c r="I211" s="18"/>
      <c r="J211" s="30"/>
      <c r="K211" s="18"/>
      <c r="L211" s="18"/>
      <c r="M211" s="30"/>
      <c r="N211" s="18"/>
      <c r="O211" s="18"/>
      <c r="Q211" s="18"/>
      <c r="R211" s="18"/>
      <c r="T211" s="18"/>
      <c r="W211" s="18"/>
      <c r="Z211" s="18"/>
      <c r="AC211" s="18"/>
      <c r="AF211" s="18"/>
      <c r="AI211" s="18"/>
      <c r="AL211" s="18"/>
      <c r="AO211" s="18"/>
      <c r="AR211" s="18"/>
      <c r="AU211" s="18"/>
      <c r="AX211" s="18"/>
      <c r="BA211" s="18"/>
      <c r="BD211" s="18"/>
      <c r="BG211" s="18"/>
      <c r="BJ211" s="18"/>
      <c r="BM211" s="18"/>
    </row>
    <row r="212" spans="1:65" x14ac:dyDescent="0.2">
      <c r="A212" s="3"/>
      <c r="B212" s="18"/>
      <c r="C212" s="18"/>
      <c r="D212" s="30"/>
      <c r="E212" s="18"/>
      <c r="F212" s="18"/>
      <c r="G212" s="30"/>
      <c r="H212" s="18"/>
      <c r="I212" s="18"/>
      <c r="J212" s="30"/>
      <c r="K212" s="18"/>
      <c r="L212" s="18"/>
      <c r="M212" s="30"/>
      <c r="N212" s="18"/>
      <c r="O212" s="18"/>
      <c r="Q212" s="18"/>
      <c r="R212" s="18"/>
      <c r="T212" s="18"/>
      <c r="W212" s="18"/>
      <c r="Z212" s="18"/>
      <c r="AC212" s="18"/>
      <c r="AF212" s="18"/>
      <c r="AI212" s="18"/>
      <c r="AL212" s="18"/>
      <c r="AO212" s="18"/>
      <c r="AR212" s="18"/>
      <c r="AU212" s="18"/>
      <c r="AX212" s="18"/>
      <c r="BA212" s="18"/>
      <c r="BD212" s="18"/>
      <c r="BG212" s="18"/>
      <c r="BJ212" s="18"/>
      <c r="BM212" s="18"/>
    </row>
    <row r="213" spans="1:65" x14ac:dyDescent="0.2">
      <c r="A213" s="3"/>
      <c r="B213" s="18"/>
      <c r="C213" s="18"/>
      <c r="D213" s="30"/>
      <c r="E213" s="18"/>
      <c r="F213" s="18"/>
      <c r="G213" s="30"/>
      <c r="H213" s="18"/>
      <c r="I213" s="18"/>
      <c r="J213" s="30"/>
      <c r="K213" s="18"/>
      <c r="L213" s="18"/>
      <c r="M213" s="30"/>
      <c r="N213" s="18"/>
      <c r="O213" s="18"/>
      <c r="Q213" s="18"/>
      <c r="R213" s="18"/>
      <c r="T213" s="18"/>
      <c r="W213" s="18"/>
      <c r="Z213" s="18"/>
      <c r="AC213" s="18"/>
      <c r="AF213" s="18"/>
      <c r="AI213" s="18"/>
      <c r="AL213" s="18"/>
      <c r="AO213" s="18"/>
      <c r="AR213" s="18"/>
      <c r="AU213" s="18"/>
      <c r="AX213" s="18"/>
      <c r="BA213" s="18"/>
      <c r="BD213" s="18"/>
      <c r="BG213" s="18"/>
      <c r="BJ213" s="18"/>
      <c r="BM213" s="18"/>
    </row>
    <row r="214" spans="1:65" x14ac:dyDescent="0.2">
      <c r="A214" s="3"/>
      <c r="B214" s="18"/>
      <c r="C214" s="18"/>
      <c r="D214" s="30"/>
      <c r="E214" s="18"/>
      <c r="F214" s="18"/>
      <c r="G214" s="30"/>
      <c r="H214" s="18"/>
      <c r="I214" s="18"/>
      <c r="J214" s="30"/>
      <c r="K214" s="18"/>
      <c r="L214" s="18"/>
      <c r="M214" s="30"/>
      <c r="N214" s="18"/>
      <c r="O214" s="18"/>
      <c r="Q214" s="18"/>
      <c r="R214" s="18"/>
      <c r="T214" s="18"/>
      <c r="W214" s="18"/>
      <c r="Z214" s="18"/>
      <c r="AC214" s="18"/>
      <c r="AF214" s="18"/>
      <c r="AI214" s="18"/>
      <c r="AL214" s="18"/>
      <c r="AO214" s="18"/>
      <c r="AR214" s="18"/>
      <c r="AU214" s="18"/>
      <c r="AX214" s="18"/>
      <c r="BA214" s="18"/>
      <c r="BD214" s="18"/>
      <c r="BG214" s="18"/>
      <c r="BJ214" s="18"/>
      <c r="BM214" s="18"/>
    </row>
    <row r="215" spans="1:65" x14ac:dyDescent="0.2">
      <c r="A215" s="3"/>
      <c r="B215" s="18"/>
      <c r="C215" s="18"/>
      <c r="D215" s="30"/>
      <c r="E215" s="18"/>
      <c r="F215" s="18"/>
      <c r="G215" s="30"/>
      <c r="H215" s="18"/>
      <c r="I215" s="18"/>
      <c r="J215" s="30"/>
      <c r="K215" s="18"/>
      <c r="L215" s="18"/>
      <c r="M215" s="30"/>
      <c r="N215" s="18"/>
      <c r="O215" s="18"/>
      <c r="Q215" s="18"/>
      <c r="R215" s="18"/>
      <c r="T215" s="18"/>
      <c r="W215" s="18"/>
      <c r="Z215" s="18"/>
      <c r="AC215" s="18"/>
      <c r="AF215" s="18"/>
      <c r="AI215" s="18"/>
      <c r="AL215" s="18"/>
      <c r="AO215" s="18"/>
      <c r="AR215" s="18"/>
      <c r="AU215" s="18"/>
      <c r="AX215" s="18"/>
      <c r="BA215" s="18"/>
      <c r="BD215" s="18"/>
      <c r="BG215" s="18"/>
      <c r="BJ215" s="18"/>
      <c r="BM215" s="18"/>
    </row>
    <row r="216" spans="1:65" x14ac:dyDescent="0.2">
      <c r="A216" s="3"/>
      <c r="B216" s="18"/>
      <c r="C216" s="18"/>
      <c r="D216" s="30"/>
      <c r="E216" s="18"/>
      <c r="F216" s="18"/>
      <c r="G216" s="30"/>
      <c r="H216" s="18"/>
      <c r="I216" s="18"/>
      <c r="J216" s="30"/>
      <c r="K216" s="18"/>
      <c r="L216" s="18"/>
      <c r="M216" s="30"/>
      <c r="N216" s="18"/>
      <c r="O216" s="18"/>
      <c r="Q216" s="18"/>
      <c r="R216" s="18"/>
      <c r="T216" s="18"/>
      <c r="W216" s="18"/>
      <c r="Z216" s="18"/>
      <c r="AC216" s="18"/>
      <c r="AF216" s="18"/>
      <c r="AI216" s="18"/>
      <c r="AL216" s="18"/>
      <c r="AO216" s="18"/>
      <c r="AR216" s="18"/>
      <c r="AU216" s="18"/>
      <c r="AX216" s="18"/>
      <c r="BA216" s="18"/>
      <c r="BD216" s="18"/>
      <c r="BG216" s="18"/>
      <c r="BJ216" s="18"/>
      <c r="BM216" s="18"/>
    </row>
    <row r="217" spans="1:65" x14ac:dyDescent="0.2">
      <c r="A217" s="3"/>
      <c r="B217" s="18"/>
      <c r="C217" s="18"/>
      <c r="D217" s="30"/>
      <c r="E217" s="18"/>
      <c r="F217" s="18"/>
      <c r="G217" s="30"/>
      <c r="H217" s="18"/>
      <c r="I217" s="18"/>
      <c r="J217" s="30"/>
      <c r="K217" s="18"/>
      <c r="L217" s="18"/>
      <c r="M217" s="30"/>
      <c r="N217" s="18"/>
      <c r="O217" s="18"/>
      <c r="Q217" s="18"/>
      <c r="R217" s="18"/>
      <c r="T217" s="18"/>
      <c r="W217" s="18"/>
      <c r="Z217" s="18"/>
      <c r="AC217" s="18"/>
      <c r="AF217" s="18"/>
      <c r="AI217" s="18"/>
      <c r="AL217" s="18"/>
      <c r="AO217" s="18"/>
      <c r="AR217" s="18"/>
      <c r="AU217" s="18"/>
      <c r="AX217" s="18"/>
      <c r="BA217" s="18"/>
      <c r="BD217" s="18"/>
      <c r="BG217" s="18"/>
      <c r="BJ217" s="18"/>
      <c r="BM217" s="18"/>
    </row>
    <row r="218" spans="1:65" x14ac:dyDescent="0.2">
      <c r="A218" s="3"/>
      <c r="B218" s="18"/>
      <c r="C218" s="18"/>
      <c r="D218" s="30"/>
      <c r="E218" s="18"/>
      <c r="F218" s="18"/>
      <c r="G218" s="30"/>
      <c r="H218" s="18"/>
      <c r="I218" s="18"/>
      <c r="J218" s="30"/>
      <c r="K218" s="18"/>
      <c r="L218" s="18"/>
      <c r="M218" s="30"/>
      <c r="N218" s="18"/>
      <c r="O218" s="18"/>
      <c r="Q218" s="18"/>
      <c r="R218" s="18"/>
      <c r="T218" s="18"/>
      <c r="W218" s="18"/>
      <c r="Z218" s="18"/>
      <c r="AC218" s="18"/>
      <c r="AF218" s="18"/>
      <c r="AI218" s="18"/>
      <c r="AL218" s="18"/>
      <c r="AO218" s="18"/>
      <c r="AR218" s="18"/>
      <c r="AU218" s="18"/>
      <c r="AX218" s="18"/>
      <c r="BA218" s="18"/>
      <c r="BD218" s="18"/>
      <c r="BG218" s="18"/>
      <c r="BJ218" s="18"/>
      <c r="BM218" s="18"/>
    </row>
    <row r="219" spans="1:65" x14ac:dyDescent="0.2">
      <c r="A219" s="3"/>
      <c r="B219" s="18"/>
      <c r="C219" s="18"/>
      <c r="D219" s="30"/>
      <c r="E219" s="18"/>
      <c r="F219" s="18"/>
      <c r="G219" s="30"/>
      <c r="H219" s="18"/>
      <c r="I219" s="18"/>
      <c r="J219" s="30"/>
      <c r="K219" s="18"/>
      <c r="L219" s="18"/>
      <c r="M219" s="30"/>
      <c r="N219" s="18"/>
      <c r="O219" s="18"/>
      <c r="Q219" s="18"/>
      <c r="R219" s="18"/>
      <c r="T219" s="18"/>
      <c r="W219" s="18"/>
      <c r="Z219" s="18"/>
      <c r="AC219" s="18"/>
      <c r="AF219" s="18"/>
      <c r="AI219" s="18"/>
      <c r="AL219" s="18"/>
      <c r="AO219" s="18"/>
      <c r="AR219" s="18"/>
      <c r="AU219" s="18"/>
      <c r="AX219" s="18"/>
      <c r="BA219" s="18"/>
      <c r="BD219" s="18"/>
      <c r="BG219" s="18"/>
      <c r="BJ219" s="18"/>
      <c r="BM219" s="18"/>
    </row>
    <row r="220" spans="1:65" x14ac:dyDescent="0.2">
      <c r="A220" s="3"/>
      <c r="B220" s="18"/>
      <c r="C220" s="18"/>
      <c r="D220" s="30"/>
      <c r="E220" s="18"/>
      <c r="F220" s="18"/>
      <c r="G220" s="30"/>
      <c r="H220" s="18"/>
      <c r="I220" s="18"/>
      <c r="J220" s="30"/>
      <c r="K220" s="18"/>
      <c r="L220" s="18"/>
      <c r="M220" s="30"/>
      <c r="N220" s="18"/>
      <c r="O220" s="18"/>
      <c r="Q220" s="18"/>
      <c r="R220" s="18"/>
      <c r="T220" s="18"/>
      <c r="W220" s="18"/>
      <c r="Z220" s="18"/>
      <c r="AC220" s="18"/>
      <c r="AF220" s="18"/>
      <c r="AI220" s="18"/>
      <c r="AL220" s="18"/>
      <c r="AO220" s="18"/>
      <c r="AR220" s="18"/>
      <c r="AU220" s="18"/>
      <c r="AX220" s="18"/>
      <c r="BA220" s="18"/>
      <c r="BD220" s="18"/>
      <c r="BG220" s="18"/>
      <c r="BJ220" s="18"/>
      <c r="BM220" s="18"/>
    </row>
    <row r="221" spans="1:65" x14ac:dyDescent="0.2">
      <c r="A221" s="3"/>
      <c r="B221" s="18"/>
      <c r="C221" s="18"/>
      <c r="D221" s="30"/>
      <c r="E221" s="18"/>
      <c r="F221" s="18"/>
      <c r="G221" s="30"/>
      <c r="H221" s="18"/>
      <c r="I221" s="18"/>
      <c r="J221" s="30"/>
      <c r="K221" s="18"/>
      <c r="L221" s="18"/>
      <c r="M221" s="30"/>
      <c r="N221" s="18"/>
      <c r="O221" s="18"/>
      <c r="Q221" s="18"/>
      <c r="R221" s="18"/>
      <c r="T221" s="18"/>
      <c r="W221" s="18"/>
      <c r="Z221" s="18"/>
      <c r="AC221" s="18"/>
      <c r="AF221" s="18"/>
      <c r="AI221" s="18"/>
      <c r="AL221" s="18"/>
      <c r="AO221" s="18"/>
      <c r="AR221" s="18"/>
      <c r="AU221" s="18"/>
      <c r="AX221" s="18"/>
      <c r="BA221" s="18"/>
      <c r="BD221" s="18"/>
      <c r="BG221" s="18"/>
      <c r="BJ221" s="18"/>
      <c r="BM221" s="18"/>
    </row>
    <row r="222" spans="1:65" x14ac:dyDescent="0.2">
      <c r="A222" s="3"/>
      <c r="B222" s="18"/>
      <c r="C222" s="18"/>
      <c r="D222" s="30"/>
      <c r="E222" s="18"/>
      <c r="F222" s="18"/>
      <c r="G222" s="30"/>
      <c r="H222" s="18"/>
      <c r="I222" s="18"/>
      <c r="J222" s="30"/>
      <c r="K222" s="18"/>
      <c r="L222" s="18"/>
      <c r="M222" s="30"/>
      <c r="N222" s="18"/>
      <c r="O222" s="18"/>
      <c r="Q222" s="18"/>
      <c r="R222" s="18"/>
      <c r="T222" s="18"/>
      <c r="W222" s="18"/>
      <c r="Z222" s="18"/>
      <c r="AC222" s="18"/>
      <c r="AF222" s="18"/>
      <c r="AI222" s="18"/>
      <c r="AL222" s="18"/>
      <c r="AO222" s="18"/>
      <c r="AR222" s="18"/>
      <c r="AU222" s="18"/>
      <c r="AX222" s="18"/>
      <c r="BA222" s="18"/>
      <c r="BD222" s="18"/>
      <c r="BG222" s="18"/>
      <c r="BJ222" s="18"/>
      <c r="BM222" s="18"/>
    </row>
    <row r="223" spans="1:65" x14ac:dyDescent="0.2">
      <c r="A223" s="3"/>
      <c r="B223" s="18"/>
      <c r="C223" s="18"/>
      <c r="D223" s="30"/>
      <c r="E223" s="18"/>
      <c r="F223" s="18"/>
      <c r="G223" s="30"/>
      <c r="H223" s="18"/>
      <c r="I223" s="18"/>
      <c r="J223" s="30"/>
      <c r="K223" s="18"/>
      <c r="L223" s="18"/>
      <c r="M223" s="30"/>
      <c r="N223" s="18"/>
      <c r="O223" s="18"/>
      <c r="Q223" s="18"/>
      <c r="R223" s="18"/>
      <c r="T223" s="18"/>
      <c r="W223" s="18"/>
      <c r="Z223" s="18"/>
      <c r="AC223" s="18"/>
      <c r="AF223" s="18"/>
      <c r="AI223" s="18"/>
      <c r="AL223" s="18"/>
      <c r="AO223" s="18"/>
      <c r="AR223" s="18"/>
      <c r="AU223" s="18"/>
      <c r="AX223" s="18"/>
      <c r="BA223" s="18"/>
      <c r="BD223" s="18"/>
      <c r="BG223" s="18"/>
      <c r="BJ223" s="18"/>
      <c r="BM223" s="18"/>
    </row>
    <row r="224" spans="1:65" x14ac:dyDescent="0.2">
      <c r="A224" s="3"/>
      <c r="B224" s="18"/>
      <c r="C224" s="18"/>
      <c r="D224" s="30"/>
      <c r="E224" s="18"/>
      <c r="F224" s="18"/>
      <c r="G224" s="30"/>
      <c r="H224" s="18"/>
      <c r="I224" s="18"/>
      <c r="J224" s="30"/>
      <c r="K224" s="18"/>
      <c r="L224" s="18"/>
      <c r="M224" s="30"/>
      <c r="N224" s="18"/>
      <c r="O224" s="18"/>
      <c r="Q224" s="18"/>
      <c r="R224" s="18"/>
      <c r="T224" s="18"/>
      <c r="W224" s="18"/>
      <c r="Z224" s="18"/>
      <c r="AC224" s="18"/>
      <c r="AF224" s="18"/>
      <c r="AI224" s="18"/>
      <c r="AL224" s="18"/>
      <c r="AO224" s="18"/>
      <c r="AR224" s="18"/>
      <c r="AU224" s="18"/>
      <c r="AX224" s="18"/>
      <c r="BA224" s="18"/>
      <c r="BD224" s="18"/>
      <c r="BG224" s="18"/>
      <c r="BJ224" s="18"/>
      <c r="BM224" s="18"/>
    </row>
    <row r="225" spans="1:65" x14ac:dyDescent="0.2">
      <c r="A225" s="3"/>
      <c r="B225" s="18"/>
      <c r="C225" s="18"/>
      <c r="D225" s="30"/>
      <c r="E225" s="18"/>
      <c r="F225" s="18"/>
      <c r="G225" s="30"/>
      <c r="H225" s="18"/>
      <c r="I225" s="18"/>
      <c r="J225" s="30"/>
      <c r="K225" s="18"/>
      <c r="L225" s="18"/>
      <c r="M225" s="30"/>
      <c r="N225" s="18"/>
      <c r="O225" s="18"/>
      <c r="Q225" s="18"/>
      <c r="R225" s="18"/>
      <c r="T225" s="18"/>
      <c r="W225" s="18"/>
      <c r="Z225" s="18"/>
      <c r="AC225" s="18"/>
      <c r="AF225" s="18"/>
      <c r="AI225" s="18"/>
      <c r="AL225" s="18"/>
      <c r="AO225" s="18"/>
      <c r="AR225" s="18"/>
      <c r="AU225" s="18"/>
      <c r="AX225" s="18"/>
      <c r="BA225" s="18"/>
      <c r="BD225" s="18"/>
      <c r="BG225" s="18"/>
      <c r="BJ225" s="18"/>
      <c r="BM225" s="18"/>
    </row>
    <row r="226" spans="1:65" x14ac:dyDescent="0.2">
      <c r="A226" s="3"/>
      <c r="B226" s="18"/>
      <c r="C226" s="18"/>
      <c r="D226" s="30"/>
      <c r="E226" s="18"/>
      <c r="F226" s="18"/>
      <c r="G226" s="30"/>
      <c r="H226" s="18"/>
      <c r="I226" s="18"/>
      <c r="J226" s="30"/>
      <c r="K226" s="18"/>
      <c r="L226" s="18"/>
      <c r="M226" s="30"/>
      <c r="N226" s="18"/>
      <c r="O226" s="18"/>
      <c r="Q226" s="18"/>
      <c r="R226" s="18"/>
      <c r="T226" s="18"/>
      <c r="W226" s="18"/>
      <c r="Z226" s="18"/>
      <c r="AC226" s="18"/>
      <c r="AF226" s="18"/>
      <c r="AI226" s="18"/>
      <c r="AL226" s="18"/>
      <c r="AO226" s="18"/>
      <c r="AR226" s="18"/>
      <c r="AU226" s="18"/>
      <c r="AX226" s="18"/>
      <c r="BA226" s="18"/>
      <c r="BD226" s="18"/>
      <c r="BG226" s="18"/>
      <c r="BJ226" s="18"/>
      <c r="BM226" s="18"/>
    </row>
    <row r="227" spans="1:65" x14ac:dyDescent="0.2">
      <c r="A227" s="3"/>
      <c r="B227" s="18"/>
      <c r="C227" s="18"/>
      <c r="D227" s="30"/>
      <c r="E227" s="18"/>
      <c r="F227" s="18"/>
      <c r="G227" s="30"/>
      <c r="H227" s="18"/>
      <c r="I227" s="18"/>
      <c r="J227" s="30"/>
      <c r="K227" s="18"/>
      <c r="L227" s="18"/>
      <c r="M227" s="30"/>
      <c r="N227" s="18"/>
      <c r="O227" s="18"/>
      <c r="Q227" s="18"/>
      <c r="R227" s="18"/>
      <c r="T227" s="18"/>
      <c r="W227" s="18"/>
      <c r="Z227" s="18"/>
      <c r="AC227" s="18"/>
      <c r="AF227" s="18"/>
      <c r="AI227" s="18"/>
      <c r="AL227" s="18"/>
      <c r="AO227" s="18"/>
      <c r="AR227" s="18"/>
      <c r="AU227" s="18"/>
      <c r="AX227" s="18"/>
      <c r="BA227" s="18"/>
      <c r="BD227" s="18"/>
      <c r="BG227" s="18"/>
      <c r="BJ227" s="18"/>
      <c r="BM227" s="18"/>
    </row>
    <row r="228" spans="1:65" x14ac:dyDescent="0.2">
      <c r="A228" s="3"/>
      <c r="B228" s="18"/>
      <c r="C228" s="18"/>
      <c r="D228" s="30"/>
      <c r="E228" s="18"/>
      <c r="F228" s="18"/>
      <c r="G228" s="30"/>
      <c r="H228" s="18"/>
      <c r="I228" s="18"/>
      <c r="J228" s="30"/>
      <c r="K228" s="18"/>
      <c r="L228" s="18"/>
      <c r="M228" s="30"/>
      <c r="N228" s="18"/>
      <c r="O228" s="18"/>
      <c r="Q228" s="18"/>
      <c r="R228" s="18"/>
      <c r="T228" s="18"/>
      <c r="W228" s="18"/>
      <c r="Z228" s="18"/>
      <c r="AC228" s="18"/>
      <c r="AF228" s="18"/>
      <c r="AI228" s="18"/>
      <c r="AL228" s="18"/>
      <c r="AO228" s="18"/>
      <c r="AR228" s="18"/>
      <c r="AU228" s="18"/>
      <c r="AX228" s="18"/>
      <c r="BA228" s="18"/>
      <c r="BD228" s="18"/>
      <c r="BG228" s="18"/>
      <c r="BJ228" s="18"/>
      <c r="BM228" s="18"/>
    </row>
    <row r="229" spans="1:65" x14ac:dyDescent="0.2">
      <c r="A229" s="3"/>
      <c r="B229" s="18"/>
      <c r="C229" s="18"/>
      <c r="D229" s="30"/>
      <c r="E229" s="18"/>
      <c r="F229" s="18"/>
      <c r="G229" s="30"/>
      <c r="H229" s="18"/>
      <c r="I229" s="18"/>
      <c r="J229" s="30"/>
      <c r="K229" s="18"/>
      <c r="L229" s="18"/>
      <c r="M229" s="30"/>
      <c r="N229" s="18"/>
      <c r="O229" s="18"/>
      <c r="Q229" s="18"/>
      <c r="R229" s="18"/>
      <c r="T229" s="18"/>
      <c r="W229" s="18"/>
      <c r="Z229" s="18"/>
      <c r="AC229" s="18"/>
      <c r="AF229" s="18"/>
      <c r="AI229" s="18"/>
      <c r="AL229" s="18"/>
      <c r="AO229" s="18"/>
      <c r="AR229" s="18"/>
      <c r="AU229" s="18"/>
      <c r="AX229" s="18"/>
      <c r="BA229" s="18"/>
      <c r="BD229" s="18"/>
      <c r="BG229" s="18"/>
      <c r="BJ229" s="18"/>
      <c r="BM229" s="18"/>
    </row>
    <row r="230" spans="1:65" x14ac:dyDescent="0.2">
      <c r="A230" s="3"/>
      <c r="B230" s="18"/>
      <c r="C230" s="18"/>
      <c r="D230" s="30"/>
      <c r="E230" s="18"/>
      <c r="F230" s="18"/>
      <c r="G230" s="30"/>
      <c r="H230" s="18"/>
      <c r="I230" s="18"/>
      <c r="J230" s="30"/>
      <c r="K230" s="18"/>
      <c r="L230" s="18"/>
      <c r="M230" s="30"/>
      <c r="N230" s="18"/>
      <c r="O230" s="18"/>
      <c r="Q230" s="18"/>
      <c r="R230" s="18"/>
      <c r="T230" s="18"/>
      <c r="W230" s="18"/>
      <c r="Z230" s="18"/>
      <c r="AC230" s="18"/>
      <c r="AF230" s="18"/>
      <c r="AI230" s="18"/>
      <c r="AL230" s="18"/>
      <c r="AO230" s="18"/>
      <c r="AR230" s="18"/>
      <c r="AU230" s="18"/>
      <c r="AX230" s="18"/>
      <c r="BA230" s="18"/>
      <c r="BD230" s="18"/>
      <c r="BG230" s="18"/>
      <c r="BJ230" s="18"/>
      <c r="BM230" s="18"/>
    </row>
    <row r="231" spans="1:65" x14ac:dyDescent="0.2">
      <c r="A231" s="3"/>
      <c r="B231" s="18"/>
      <c r="C231" s="18"/>
      <c r="D231" s="30"/>
      <c r="E231" s="18"/>
      <c r="F231" s="18"/>
      <c r="G231" s="30"/>
      <c r="H231" s="18"/>
      <c r="I231" s="18"/>
      <c r="J231" s="30"/>
      <c r="K231" s="18"/>
      <c r="L231" s="18"/>
      <c r="M231" s="30"/>
      <c r="N231" s="18"/>
      <c r="O231" s="18"/>
      <c r="Q231" s="18"/>
      <c r="R231" s="18"/>
      <c r="T231" s="18"/>
      <c r="W231" s="18"/>
      <c r="Z231" s="18"/>
      <c r="AC231" s="18"/>
      <c r="AF231" s="18"/>
      <c r="AI231" s="18"/>
      <c r="AL231" s="18"/>
      <c r="AO231" s="18"/>
      <c r="AR231" s="18"/>
      <c r="AU231" s="18"/>
      <c r="AX231" s="18"/>
      <c r="BA231" s="18"/>
      <c r="BD231" s="18"/>
      <c r="BG231" s="18"/>
      <c r="BJ231" s="18"/>
      <c r="BM231" s="18"/>
    </row>
    <row r="232" spans="1:65" x14ac:dyDescent="0.2">
      <c r="A232" s="3"/>
      <c r="B232" s="18"/>
      <c r="C232" s="18"/>
      <c r="D232" s="30"/>
      <c r="E232" s="18"/>
      <c r="F232" s="18"/>
      <c r="G232" s="30"/>
      <c r="H232" s="18"/>
      <c r="I232" s="18"/>
      <c r="J232" s="30"/>
      <c r="K232" s="18"/>
      <c r="L232" s="18"/>
      <c r="M232" s="30"/>
      <c r="N232" s="18"/>
      <c r="O232" s="18"/>
      <c r="Q232" s="18"/>
      <c r="R232" s="18"/>
      <c r="T232" s="18"/>
      <c r="W232" s="18"/>
      <c r="Z232" s="18"/>
      <c r="AC232" s="18"/>
      <c r="AF232" s="18"/>
      <c r="AI232" s="18"/>
      <c r="AL232" s="18"/>
      <c r="AO232" s="18"/>
      <c r="AR232" s="18"/>
      <c r="AU232" s="18"/>
      <c r="AX232" s="18"/>
      <c r="BA232" s="18"/>
      <c r="BD232" s="18"/>
      <c r="BG232" s="18"/>
      <c r="BJ232" s="18"/>
      <c r="BM232" s="18"/>
    </row>
    <row r="233" spans="1:65" x14ac:dyDescent="0.2">
      <c r="A233" s="3"/>
      <c r="B233" s="18"/>
      <c r="C233" s="18"/>
      <c r="D233" s="30"/>
      <c r="E233" s="18"/>
      <c r="F233" s="18"/>
      <c r="G233" s="30"/>
      <c r="H233" s="18"/>
      <c r="I233" s="18"/>
      <c r="J233" s="30"/>
      <c r="K233" s="18"/>
      <c r="L233" s="18"/>
      <c r="M233" s="30"/>
      <c r="N233" s="18"/>
      <c r="O233" s="18"/>
      <c r="Q233" s="18"/>
      <c r="R233" s="18"/>
      <c r="T233" s="18"/>
      <c r="W233" s="18"/>
      <c r="Z233" s="18"/>
      <c r="AC233" s="18"/>
      <c r="AF233" s="18"/>
      <c r="AI233" s="18"/>
      <c r="AL233" s="18"/>
      <c r="AO233" s="18"/>
      <c r="AR233" s="18"/>
      <c r="AU233" s="18"/>
      <c r="AX233" s="18"/>
      <c r="BA233" s="18"/>
      <c r="BD233" s="18"/>
      <c r="BG233" s="18"/>
      <c r="BJ233" s="18"/>
      <c r="BM233" s="18"/>
    </row>
    <row r="234" spans="1:65" x14ac:dyDescent="0.2">
      <c r="A234" s="3"/>
      <c r="B234" s="18"/>
      <c r="C234" s="18"/>
      <c r="D234" s="30"/>
      <c r="E234" s="18"/>
      <c r="F234" s="18"/>
      <c r="G234" s="30"/>
      <c r="H234" s="18"/>
      <c r="I234" s="18"/>
      <c r="J234" s="30"/>
      <c r="K234" s="18"/>
      <c r="L234" s="18"/>
      <c r="M234" s="30"/>
      <c r="N234" s="18"/>
      <c r="O234" s="18"/>
      <c r="Q234" s="18"/>
      <c r="R234" s="18"/>
      <c r="T234" s="18"/>
      <c r="W234" s="18"/>
      <c r="Z234" s="18"/>
      <c r="AC234" s="18"/>
      <c r="AF234" s="18"/>
      <c r="AI234" s="18"/>
      <c r="AL234" s="18"/>
      <c r="AO234" s="18"/>
      <c r="AR234" s="18"/>
      <c r="AU234" s="18"/>
      <c r="AX234" s="18"/>
      <c r="BA234" s="18"/>
      <c r="BD234" s="18"/>
      <c r="BG234" s="18"/>
      <c r="BJ234" s="18"/>
      <c r="BM234" s="18"/>
    </row>
    <row r="235" spans="1:65" x14ac:dyDescent="0.2">
      <c r="A235" s="3"/>
      <c r="B235" s="18"/>
      <c r="C235" s="18"/>
      <c r="D235" s="30"/>
      <c r="E235" s="18"/>
      <c r="F235" s="18"/>
      <c r="G235" s="30"/>
      <c r="H235" s="18"/>
      <c r="I235" s="18"/>
      <c r="J235" s="30"/>
      <c r="K235" s="18"/>
      <c r="L235" s="18"/>
      <c r="M235" s="30"/>
      <c r="N235" s="18"/>
      <c r="O235" s="18"/>
      <c r="Q235" s="18"/>
      <c r="R235" s="18"/>
      <c r="T235" s="18"/>
      <c r="W235" s="18"/>
      <c r="Z235" s="18"/>
      <c r="AC235" s="18"/>
      <c r="AF235" s="18"/>
      <c r="AI235" s="18"/>
      <c r="AL235" s="18"/>
      <c r="AO235" s="18"/>
      <c r="AR235" s="18"/>
      <c r="AU235" s="18"/>
      <c r="AX235" s="18"/>
      <c r="BA235" s="18"/>
      <c r="BD235" s="18"/>
      <c r="BG235" s="18"/>
      <c r="BJ235" s="18"/>
      <c r="BM235" s="18"/>
    </row>
    <row r="236" spans="1:65" x14ac:dyDescent="0.2">
      <c r="A236" s="3"/>
      <c r="B236" s="18"/>
      <c r="C236" s="18"/>
      <c r="D236" s="30"/>
      <c r="E236" s="18"/>
      <c r="F236" s="18"/>
      <c r="G236" s="30"/>
      <c r="H236" s="18"/>
      <c r="I236" s="18"/>
      <c r="J236" s="30"/>
      <c r="K236" s="18"/>
      <c r="L236" s="18"/>
      <c r="M236" s="30"/>
      <c r="N236" s="18"/>
      <c r="O236" s="18"/>
      <c r="Q236" s="18"/>
      <c r="R236" s="18"/>
      <c r="T236" s="18"/>
      <c r="W236" s="18"/>
      <c r="Z236" s="18"/>
      <c r="AC236" s="18"/>
      <c r="AF236" s="18"/>
      <c r="AI236" s="18"/>
      <c r="AL236" s="18"/>
      <c r="AO236" s="18"/>
      <c r="AR236" s="18"/>
      <c r="AU236" s="18"/>
      <c r="AX236" s="18"/>
      <c r="BA236" s="18"/>
      <c r="BD236" s="18"/>
      <c r="BG236" s="18"/>
      <c r="BJ236" s="18"/>
      <c r="BM236" s="18"/>
    </row>
    <row r="237" spans="1:65" x14ac:dyDescent="0.2">
      <c r="A237" s="3"/>
      <c r="B237" s="18"/>
      <c r="C237" s="18"/>
      <c r="D237" s="30"/>
      <c r="E237" s="18"/>
      <c r="F237" s="18"/>
      <c r="G237" s="30"/>
      <c r="H237" s="18"/>
      <c r="I237" s="18"/>
      <c r="J237" s="30"/>
      <c r="K237" s="18"/>
      <c r="L237" s="18"/>
      <c r="M237" s="30"/>
      <c r="N237" s="18"/>
      <c r="O237" s="18"/>
      <c r="Q237" s="18"/>
      <c r="R237" s="18"/>
      <c r="T237" s="18"/>
      <c r="W237" s="18"/>
      <c r="Z237" s="18"/>
      <c r="AC237" s="18"/>
      <c r="AF237" s="18"/>
      <c r="AI237" s="18"/>
      <c r="AL237" s="18"/>
      <c r="AO237" s="18"/>
      <c r="AR237" s="18"/>
      <c r="AU237" s="18"/>
      <c r="AX237" s="18"/>
      <c r="BA237" s="18"/>
      <c r="BD237" s="18"/>
      <c r="BG237" s="18"/>
      <c r="BJ237" s="18"/>
      <c r="BM237" s="18"/>
    </row>
    <row r="238" spans="1:65" x14ac:dyDescent="0.2">
      <c r="A238" s="3"/>
      <c r="B238" s="18"/>
      <c r="C238" s="18"/>
      <c r="D238" s="30"/>
      <c r="E238" s="18"/>
      <c r="F238" s="18"/>
      <c r="G238" s="30"/>
      <c r="H238" s="18"/>
      <c r="I238" s="18"/>
      <c r="J238" s="30"/>
      <c r="K238" s="18"/>
      <c r="L238" s="18"/>
      <c r="M238" s="30"/>
      <c r="N238" s="18"/>
      <c r="O238" s="18"/>
      <c r="Q238" s="18"/>
      <c r="R238" s="18"/>
      <c r="T238" s="18"/>
      <c r="W238" s="18"/>
      <c r="Z238" s="18"/>
      <c r="AC238" s="18"/>
      <c r="AF238" s="18"/>
      <c r="AI238" s="18"/>
      <c r="AL238" s="18"/>
      <c r="AO238" s="18"/>
      <c r="AR238" s="18"/>
      <c r="AU238" s="18"/>
      <c r="AX238" s="18"/>
      <c r="BA238" s="18"/>
      <c r="BD238" s="18"/>
      <c r="BG238" s="18"/>
      <c r="BJ238" s="18"/>
      <c r="BM238" s="18"/>
    </row>
    <row r="239" spans="1:65" x14ac:dyDescent="0.2">
      <c r="A239" s="3"/>
      <c r="B239" s="18"/>
      <c r="C239" s="18"/>
      <c r="D239" s="30"/>
      <c r="E239" s="18"/>
      <c r="F239" s="18"/>
      <c r="G239" s="30"/>
      <c r="H239" s="18"/>
      <c r="I239" s="18"/>
      <c r="J239" s="30"/>
      <c r="K239" s="18"/>
      <c r="L239" s="18"/>
      <c r="M239" s="30"/>
      <c r="N239" s="18"/>
      <c r="O239" s="18"/>
      <c r="Q239" s="18"/>
      <c r="R239" s="18"/>
      <c r="T239" s="18"/>
      <c r="W239" s="18"/>
      <c r="Z239" s="18"/>
      <c r="AC239" s="18"/>
      <c r="AF239" s="18"/>
      <c r="AI239" s="18"/>
      <c r="AL239" s="18"/>
      <c r="AO239" s="18"/>
      <c r="AR239" s="18"/>
      <c r="AU239" s="18"/>
      <c r="AX239" s="18"/>
      <c r="BA239" s="18"/>
      <c r="BD239" s="18"/>
      <c r="BG239" s="18"/>
      <c r="BJ239" s="18"/>
      <c r="BM239" s="18"/>
    </row>
    <row r="240" spans="1:65" x14ac:dyDescent="0.2">
      <c r="A240" s="3"/>
      <c r="B240" s="18"/>
      <c r="C240" s="18"/>
      <c r="D240" s="30"/>
      <c r="E240" s="18"/>
      <c r="F240" s="18"/>
      <c r="G240" s="30"/>
      <c r="H240" s="18"/>
      <c r="I240" s="18"/>
      <c r="J240" s="30"/>
      <c r="K240" s="18"/>
      <c r="L240" s="18"/>
      <c r="M240" s="30"/>
      <c r="N240" s="18"/>
      <c r="O240" s="18"/>
      <c r="Q240" s="18"/>
      <c r="R240" s="18"/>
      <c r="T240" s="18"/>
      <c r="W240" s="18"/>
      <c r="Z240" s="18"/>
      <c r="AC240" s="18"/>
      <c r="AF240" s="18"/>
      <c r="AI240" s="18"/>
      <c r="AL240" s="18"/>
      <c r="AO240" s="18"/>
      <c r="AR240" s="18"/>
      <c r="AU240" s="18"/>
      <c r="AX240" s="18"/>
      <c r="BA240" s="18"/>
      <c r="BD240" s="18"/>
      <c r="BG240" s="18"/>
      <c r="BJ240" s="18"/>
      <c r="BM240" s="18"/>
    </row>
    <row r="241" spans="1:65" x14ac:dyDescent="0.2">
      <c r="A241" s="3"/>
      <c r="B241" s="18"/>
      <c r="C241" s="18"/>
      <c r="D241" s="30"/>
      <c r="E241" s="18"/>
      <c r="F241" s="18"/>
      <c r="G241" s="30"/>
      <c r="H241" s="18"/>
      <c r="I241" s="18"/>
      <c r="J241" s="30"/>
      <c r="K241" s="18"/>
      <c r="L241" s="18"/>
      <c r="M241" s="30"/>
      <c r="N241" s="18"/>
      <c r="O241" s="18"/>
      <c r="Q241" s="18"/>
      <c r="R241" s="18"/>
      <c r="T241" s="18"/>
      <c r="W241" s="18"/>
      <c r="Z241" s="18"/>
      <c r="AC241" s="18"/>
      <c r="AF241" s="18"/>
      <c r="AI241" s="18"/>
      <c r="AL241" s="18"/>
      <c r="AO241" s="18"/>
      <c r="AR241" s="18"/>
      <c r="AU241" s="18"/>
      <c r="AX241" s="18"/>
      <c r="BA241" s="18"/>
      <c r="BD241" s="18"/>
      <c r="BG241" s="18"/>
      <c r="BJ241" s="18"/>
      <c r="BM241" s="18"/>
    </row>
    <row r="242" spans="1:65" x14ac:dyDescent="0.2">
      <c r="A242" s="3"/>
      <c r="B242" s="18"/>
      <c r="C242" s="18"/>
      <c r="D242" s="30"/>
      <c r="E242" s="18"/>
      <c r="F242" s="18"/>
      <c r="G242" s="30"/>
      <c r="H242" s="18"/>
      <c r="I242" s="18"/>
      <c r="J242" s="30"/>
      <c r="K242" s="18"/>
      <c r="L242" s="18"/>
      <c r="M242" s="30"/>
      <c r="N242" s="18"/>
      <c r="O242" s="18"/>
      <c r="Q242" s="18"/>
      <c r="R242" s="18"/>
      <c r="T242" s="18"/>
      <c r="W242" s="18"/>
      <c r="Z242" s="18"/>
      <c r="AC242" s="18"/>
      <c r="AF242" s="18"/>
      <c r="AI242" s="18"/>
      <c r="AL242" s="18"/>
      <c r="AO242" s="18"/>
      <c r="AR242" s="18"/>
      <c r="AU242" s="18"/>
      <c r="AX242" s="18"/>
      <c r="BA242" s="18"/>
      <c r="BD242" s="18"/>
      <c r="BG242" s="18"/>
      <c r="BJ242" s="18"/>
      <c r="BM242" s="18"/>
    </row>
    <row r="243" spans="1:65" x14ac:dyDescent="0.2">
      <c r="A243" s="3"/>
      <c r="B243" s="18"/>
      <c r="C243" s="18"/>
      <c r="D243" s="30"/>
      <c r="E243" s="18"/>
      <c r="F243" s="18"/>
      <c r="G243" s="30"/>
      <c r="H243" s="18"/>
      <c r="I243" s="18"/>
      <c r="J243" s="30"/>
      <c r="K243" s="18"/>
      <c r="L243" s="18"/>
      <c r="M243" s="30"/>
      <c r="N243" s="18"/>
      <c r="O243" s="18"/>
      <c r="Q243" s="18"/>
      <c r="R243" s="18"/>
      <c r="T243" s="18"/>
      <c r="W243" s="18"/>
      <c r="Z243" s="18"/>
      <c r="AC243" s="18"/>
      <c r="AF243" s="18"/>
      <c r="AI243" s="18"/>
      <c r="AL243" s="18"/>
      <c r="AO243" s="18"/>
      <c r="AR243" s="18"/>
      <c r="AU243" s="18"/>
      <c r="AX243" s="18"/>
      <c r="BA243" s="18"/>
      <c r="BD243" s="18"/>
      <c r="BG243" s="18"/>
      <c r="BJ243" s="18"/>
      <c r="BM243" s="18"/>
    </row>
    <row r="244" spans="1:65" x14ac:dyDescent="0.2">
      <c r="A244" s="3"/>
      <c r="B244" s="18"/>
      <c r="C244" s="18"/>
      <c r="D244" s="30"/>
      <c r="E244" s="18"/>
      <c r="F244" s="18"/>
      <c r="G244" s="30"/>
      <c r="H244" s="18"/>
      <c r="I244" s="18"/>
      <c r="J244" s="30"/>
      <c r="K244" s="18"/>
      <c r="L244" s="18"/>
      <c r="M244" s="30"/>
      <c r="N244" s="18"/>
      <c r="O244" s="18"/>
      <c r="Q244" s="18"/>
      <c r="R244" s="18"/>
      <c r="T244" s="18"/>
      <c r="W244" s="18"/>
      <c r="Z244" s="18"/>
      <c r="AC244" s="18"/>
      <c r="AF244" s="18"/>
      <c r="AI244" s="18"/>
      <c r="AL244" s="18"/>
      <c r="AO244" s="18"/>
      <c r="AR244" s="18"/>
      <c r="AU244" s="18"/>
      <c r="AX244" s="18"/>
      <c r="BA244" s="18"/>
      <c r="BD244" s="18"/>
      <c r="BG244" s="18"/>
      <c r="BJ244" s="18"/>
      <c r="BM244" s="18"/>
    </row>
    <row r="245" spans="1:65" x14ac:dyDescent="0.2">
      <c r="A245" s="3"/>
      <c r="B245" s="18"/>
      <c r="C245" s="18"/>
      <c r="D245" s="30"/>
      <c r="E245" s="18"/>
      <c r="F245" s="18"/>
      <c r="G245" s="30"/>
      <c r="H245" s="18"/>
      <c r="I245" s="18"/>
      <c r="J245" s="30"/>
      <c r="K245" s="18"/>
      <c r="L245" s="18"/>
      <c r="M245" s="30"/>
      <c r="N245" s="18"/>
      <c r="O245" s="18"/>
      <c r="Q245" s="18"/>
      <c r="R245" s="18"/>
      <c r="T245" s="18"/>
      <c r="W245" s="18"/>
      <c r="Z245" s="18"/>
      <c r="AC245" s="18"/>
      <c r="AF245" s="18"/>
      <c r="AI245" s="18"/>
      <c r="AL245" s="18"/>
      <c r="AO245" s="18"/>
      <c r="AR245" s="18"/>
      <c r="AU245" s="18"/>
      <c r="AX245" s="18"/>
      <c r="BA245" s="18"/>
      <c r="BD245" s="18"/>
      <c r="BG245" s="18"/>
      <c r="BJ245" s="18"/>
      <c r="BM245" s="18"/>
    </row>
    <row r="246" spans="1:65" x14ac:dyDescent="0.2">
      <c r="A246" s="3"/>
      <c r="B246" s="18"/>
      <c r="C246" s="18"/>
      <c r="D246" s="30"/>
      <c r="E246" s="18"/>
      <c r="F246" s="18"/>
      <c r="G246" s="30"/>
      <c r="H246" s="18"/>
      <c r="I246" s="18"/>
      <c r="J246" s="30"/>
      <c r="K246" s="18"/>
      <c r="L246" s="18"/>
      <c r="M246" s="30"/>
      <c r="N246" s="18"/>
      <c r="O246" s="18"/>
      <c r="Q246" s="18"/>
      <c r="R246" s="18"/>
      <c r="T246" s="18"/>
      <c r="W246" s="18"/>
      <c r="Z246" s="18"/>
      <c r="AC246" s="18"/>
      <c r="AF246" s="18"/>
      <c r="AI246" s="18"/>
      <c r="AL246" s="18"/>
      <c r="AO246" s="18"/>
      <c r="AR246" s="18"/>
      <c r="AU246" s="18"/>
      <c r="AX246" s="18"/>
      <c r="BA246" s="18"/>
      <c r="BD246" s="18"/>
      <c r="BG246" s="18"/>
      <c r="BJ246" s="18"/>
      <c r="BM246" s="18"/>
    </row>
    <row r="247" spans="1:65" x14ac:dyDescent="0.2">
      <c r="A247" s="3"/>
      <c r="B247" s="18"/>
      <c r="C247" s="18"/>
      <c r="D247" s="30"/>
      <c r="E247" s="18"/>
      <c r="F247" s="18"/>
      <c r="G247" s="30"/>
      <c r="H247" s="18"/>
      <c r="I247" s="18"/>
      <c r="J247" s="30"/>
      <c r="K247" s="18"/>
      <c r="L247" s="18"/>
      <c r="M247" s="30"/>
      <c r="N247" s="18"/>
      <c r="O247" s="18"/>
      <c r="Q247" s="18"/>
      <c r="R247" s="18"/>
      <c r="T247" s="18"/>
      <c r="W247" s="18"/>
      <c r="Z247" s="18"/>
      <c r="AC247" s="18"/>
      <c r="AF247" s="18"/>
      <c r="AI247" s="18"/>
      <c r="AL247" s="18"/>
      <c r="AO247" s="18"/>
      <c r="AR247" s="18"/>
      <c r="AU247" s="18"/>
      <c r="AX247" s="18"/>
      <c r="BA247" s="18"/>
      <c r="BD247" s="18"/>
      <c r="BG247" s="18"/>
      <c r="BJ247" s="18"/>
      <c r="BM247" s="18"/>
    </row>
    <row r="248" spans="1:65" x14ac:dyDescent="0.2">
      <c r="A248" s="3"/>
      <c r="B248" s="18"/>
      <c r="C248" s="18"/>
      <c r="D248" s="30"/>
      <c r="E248" s="18"/>
      <c r="F248" s="18"/>
      <c r="G248" s="30"/>
      <c r="H248" s="18"/>
      <c r="I248" s="18"/>
      <c r="J248" s="30"/>
      <c r="K248" s="18"/>
      <c r="L248" s="18"/>
      <c r="M248" s="30"/>
      <c r="N248" s="18"/>
      <c r="O248" s="18"/>
      <c r="Q248" s="18"/>
      <c r="R248" s="18"/>
      <c r="T248" s="18"/>
      <c r="W248" s="18"/>
      <c r="Z248" s="18"/>
      <c r="AC248" s="18"/>
      <c r="AF248" s="18"/>
      <c r="AI248" s="18"/>
      <c r="AL248" s="18"/>
      <c r="AO248" s="18"/>
      <c r="AR248" s="18"/>
      <c r="AU248" s="18"/>
      <c r="AX248" s="18"/>
      <c r="BA248" s="18"/>
      <c r="BD248" s="18"/>
      <c r="BG248" s="18"/>
      <c r="BJ248" s="18"/>
      <c r="BM248" s="18"/>
    </row>
    <row r="249" spans="1:65" x14ac:dyDescent="0.2">
      <c r="A249" s="3"/>
      <c r="B249" s="18"/>
      <c r="C249" s="18"/>
      <c r="D249" s="30"/>
      <c r="E249" s="18"/>
      <c r="F249" s="18"/>
      <c r="G249" s="30"/>
      <c r="H249" s="18"/>
      <c r="I249" s="18"/>
      <c r="J249" s="30"/>
      <c r="K249" s="18"/>
      <c r="L249" s="18"/>
      <c r="M249" s="30"/>
      <c r="N249" s="18"/>
      <c r="O249" s="18"/>
      <c r="Q249" s="18"/>
      <c r="R249" s="18"/>
      <c r="T249" s="18"/>
      <c r="W249" s="18"/>
      <c r="Z249" s="18"/>
      <c r="AC249" s="18"/>
      <c r="AF249" s="18"/>
      <c r="AI249" s="18"/>
      <c r="AL249" s="18"/>
      <c r="AO249" s="18"/>
      <c r="AR249" s="18"/>
      <c r="AU249" s="18"/>
      <c r="AX249" s="18"/>
      <c r="BA249" s="18"/>
      <c r="BD249" s="18"/>
      <c r="BG249" s="18"/>
      <c r="BJ249" s="18"/>
      <c r="BM249" s="18"/>
    </row>
    <row r="250" spans="1:65" x14ac:dyDescent="0.2">
      <c r="A250" s="3"/>
      <c r="B250" s="18"/>
      <c r="C250" s="18"/>
      <c r="D250" s="30"/>
      <c r="E250" s="18"/>
      <c r="F250" s="18"/>
      <c r="G250" s="30"/>
      <c r="H250" s="18"/>
      <c r="I250" s="18"/>
      <c r="J250" s="30"/>
      <c r="K250" s="18"/>
      <c r="L250" s="18"/>
      <c r="M250" s="30"/>
      <c r="N250" s="18"/>
      <c r="O250" s="18"/>
      <c r="Q250" s="18"/>
      <c r="R250" s="18"/>
      <c r="T250" s="18"/>
      <c r="W250" s="18"/>
      <c r="Z250" s="18"/>
      <c r="AC250" s="18"/>
      <c r="AF250" s="18"/>
      <c r="AI250" s="18"/>
      <c r="AL250" s="18"/>
      <c r="AO250" s="18"/>
      <c r="AR250" s="18"/>
      <c r="AU250" s="18"/>
      <c r="AX250" s="18"/>
      <c r="BA250" s="18"/>
      <c r="BD250" s="18"/>
      <c r="BG250" s="18"/>
      <c r="BJ250" s="18"/>
      <c r="BM250" s="18"/>
    </row>
    <row r="251" spans="1:65" x14ac:dyDescent="0.2">
      <c r="A251" s="3"/>
      <c r="B251" s="18"/>
      <c r="C251" s="18"/>
      <c r="D251" s="30"/>
      <c r="E251" s="18"/>
      <c r="F251" s="18"/>
      <c r="G251" s="30"/>
      <c r="H251" s="18"/>
      <c r="I251" s="18"/>
      <c r="J251" s="30"/>
      <c r="K251" s="18"/>
      <c r="L251" s="18"/>
      <c r="M251" s="30"/>
      <c r="N251" s="18"/>
      <c r="O251" s="18"/>
      <c r="Q251" s="18"/>
      <c r="R251" s="18"/>
      <c r="T251" s="18"/>
      <c r="W251" s="18"/>
      <c r="Z251" s="18"/>
      <c r="AC251" s="18"/>
      <c r="AF251" s="18"/>
      <c r="AI251" s="18"/>
      <c r="AL251" s="18"/>
      <c r="AO251" s="18"/>
      <c r="AR251" s="18"/>
      <c r="AU251" s="18"/>
      <c r="AX251" s="18"/>
      <c r="BA251" s="18"/>
      <c r="BD251" s="18"/>
      <c r="BG251" s="18"/>
      <c r="BJ251" s="18"/>
      <c r="BM251" s="18"/>
    </row>
    <row r="252" spans="1:65" x14ac:dyDescent="0.2">
      <c r="A252" s="3"/>
      <c r="B252" s="18"/>
      <c r="C252" s="18"/>
      <c r="D252" s="30"/>
      <c r="E252" s="18"/>
      <c r="F252" s="18"/>
      <c r="G252" s="30"/>
      <c r="H252" s="18"/>
      <c r="I252" s="18"/>
      <c r="J252" s="30"/>
      <c r="K252" s="18"/>
      <c r="L252" s="18"/>
      <c r="M252" s="30"/>
      <c r="N252" s="18"/>
      <c r="O252" s="18"/>
      <c r="Q252" s="18"/>
      <c r="R252" s="18"/>
      <c r="T252" s="18"/>
      <c r="W252" s="18"/>
      <c r="Z252" s="18"/>
      <c r="AC252" s="18"/>
      <c r="AF252" s="18"/>
      <c r="AI252" s="18"/>
      <c r="AL252" s="18"/>
      <c r="AO252" s="18"/>
      <c r="AR252" s="18"/>
      <c r="AU252" s="18"/>
      <c r="AX252" s="18"/>
      <c r="BA252" s="18"/>
      <c r="BD252" s="18"/>
      <c r="BG252" s="18"/>
      <c r="BJ252" s="18"/>
      <c r="BM252" s="18"/>
    </row>
    <row r="253" spans="1:65" x14ac:dyDescent="0.2">
      <c r="A253" s="3"/>
      <c r="B253" s="18"/>
      <c r="C253" s="18"/>
      <c r="D253" s="30"/>
      <c r="E253" s="18"/>
      <c r="F253" s="18"/>
      <c r="G253" s="30"/>
      <c r="H253" s="18"/>
      <c r="I253" s="18"/>
      <c r="J253" s="30"/>
      <c r="K253" s="18"/>
      <c r="L253" s="18"/>
      <c r="M253" s="30"/>
      <c r="N253" s="18"/>
      <c r="O253" s="18"/>
      <c r="Q253" s="18"/>
      <c r="R253" s="18"/>
      <c r="T253" s="18"/>
      <c r="W253" s="18"/>
      <c r="Z253" s="18"/>
      <c r="AC253" s="18"/>
      <c r="AF253" s="18"/>
      <c r="AI253" s="18"/>
      <c r="AL253" s="18"/>
      <c r="AO253" s="18"/>
      <c r="AR253" s="18"/>
      <c r="AU253" s="18"/>
      <c r="AX253" s="18"/>
      <c r="BA253" s="18"/>
      <c r="BD253" s="18"/>
      <c r="BG253" s="18"/>
      <c r="BJ253" s="18"/>
      <c r="BM253" s="18"/>
    </row>
    <row r="254" spans="1:65" x14ac:dyDescent="0.2">
      <c r="A254" s="3"/>
      <c r="B254" s="18"/>
      <c r="C254" s="18"/>
      <c r="D254" s="30"/>
      <c r="E254" s="18"/>
      <c r="F254" s="18"/>
      <c r="G254" s="30"/>
      <c r="H254" s="18"/>
      <c r="I254" s="18"/>
      <c r="J254" s="30"/>
      <c r="K254" s="18"/>
      <c r="L254" s="18"/>
      <c r="M254" s="30"/>
      <c r="N254" s="18"/>
      <c r="O254" s="18"/>
      <c r="Q254" s="18"/>
      <c r="R254" s="18"/>
      <c r="T254" s="18"/>
      <c r="W254" s="18"/>
      <c r="Z254" s="18"/>
      <c r="AC254" s="18"/>
      <c r="AF254" s="18"/>
      <c r="AI254" s="18"/>
      <c r="AL254" s="18"/>
      <c r="AO254" s="18"/>
      <c r="AR254" s="18"/>
      <c r="AU254" s="18"/>
      <c r="AX254" s="18"/>
      <c r="BA254" s="18"/>
      <c r="BD254" s="18"/>
      <c r="BG254" s="18"/>
      <c r="BJ254" s="18"/>
      <c r="BM254" s="18"/>
    </row>
    <row r="255" spans="1:65" x14ac:dyDescent="0.2">
      <c r="A255" s="3"/>
      <c r="B255" s="18"/>
      <c r="C255" s="18"/>
      <c r="D255" s="30"/>
      <c r="E255" s="18"/>
      <c r="F255" s="18"/>
      <c r="G255" s="30"/>
      <c r="H255" s="18"/>
      <c r="I255" s="18"/>
      <c r="J255" s="30"/>
      <c r="K255" s="18"/>
      <c r="L255" s="18"/>
      <c r="M255" s="30"/>
      <c r="N255" s="18"/>
      <c r="O255" s="18"/>
      <c r="Q255" s="18"/>
      <c r="R255" s="18"/>
      <c r="T255" s="18"/>
      <c r="W255" s="18"/>
      <c r="Z255" s="18"/>
      <c r="AC255" s="18"/>
      <c r="AF255" s="18"/>
      <c r="AI255" s="18"/>
      <c r="AL255" s="18"/>
      <c r="AO255" s="18"/>
      <c r="AR255" s="18"/>
      <c r="AU255" s="18"/>
      <c r="AX255" s="18"/>
      <c r="BA255" s="18"/>
      <c r="BD255" s="18"/>
      <c r="BG255" s="18"/>
      <c r="BJ255" s="18"/>
      <c r="BM255" s="18"/>
    </row>
    <row r="256" spans="1:65" x14ac:dyDescent="0.2">
      <c r="A256" s="3"/>
      <c r="B256" s="18"/>
      <c r="C256" s="18"/>
      <c r="D256" s="30"/>
      <c r="E256" s="18"/>
      <c r="F256" s="18"/>
      <c r="G256" s="30"/>
      <c r="H256" s="18"/>
      <c r="I256" s="18"/>
      <c r="J256" s="30"/>
      <c r="K256" s="18"/>
      <c r="L256" s="18"/>
      <c r="M256" s="30"/>
      <c r="N256" s="18"/>
      <c r="O256" s="18"/>
      <c r="Q256" s="18"/>
      <c r="R256" s="18"/>
      <c r="T256" s="18"/>
      <c r="W256" s="18"/>
      <c r="Z256" s="18"/>
      <c r="AC256" s="18"/>
      <c r="AF256" s="18"/>
      <c r="AI256" s="18"/>
      <c r="AL256" s="18"/>
      <c r="AO256" s="18"/>
      <c r="AR256" s="18"/>
      <c r="AU256" s="18"/>
      <c r="AX256" s="18"/>
      <c r="BA256" s="18"/>
      <c r="BD256" s="18"/>
      <c r="BG256" s="18"/>
      <c r="BJ256" s="18"/>
      <c r="BM256" s="18"/>
    </row>
    <row r="257" spans="1:65" x14ac:dyDescent="0.2">
      <c r="A257" s="3"/>
      <c r="B257" s="18"/>
      <c r="C257" s="18"/>
      <c r="D257" s="30"/>
      <c r="E257" s="18"/>
      <c r="F257" s="18"/>
      <c r="G257" s="30"/>
      <c r="H257" s="18"/>
      <c r="I257" s="18"/>
      <c r="J257" s="30"/>
      <c r="K257" s="18"/>
      <c r="L257" s="18"/>
      <c r="M257" s="30"/>
      <c r="N257" s="18"/>
      <c r="O257" s="18"/>
      <c r="Q257" s="18"/>
      <c r="R257" s="18"/>
      <c r="T257" s="18"/>
      <c r="W257" s="18"/>
      <c r="Z257" s="18"/>
      <c r="AC257" s="18"/>
      <c r="AF257" s="18"/>
      <c r="AI257" s="18"/>
      <c r="AL257" s="18"/>
      <c r="AO257" s="18"/>
      <c r="AR257" s="18"/>
      <c r="AU257" s="18"/>
      <c r="AX257" s="18"/>
      <c r="BA257" s="18"/>
      <c r="BD257" s="18"/>
      <c r="BG257" s="18"/>
      <c r="BJ257" s="18"/>
      <c r="BM257" s="18"/>
    </row>
    <row r="258" spans="1:65" x14ac:dyDescent="0.2">
      <c r="A258" s="3"/>
      <c r="B258" s="18"/>
      <c r="C258" s="18"/>
      <c r="D258" s="30"/>
      <c r="E258" s="18"/>
      <c r="F258" s="18"/>
      <c r="G258" s="30"/>
      <c r="H258" s="18"/>
      <c r="I258" s="18"/>
      <c r="J258" s="30"/>
      <c r="K258" s="18"/>
      <c r="L258" s="18"/>
      <c r="M258" s="30"/>
      <c r="N258" s="18"/>
      <c r="O258" s="18"/>
      <c r="Q258" s="18"/>
      <c r="R258" s="18"/>
      <c r="T258" s="18"/>
      <c r="W258" s="18"/>
      <c r="Z258" s="18"/>
      <c r="AC258" s="18"/>
      <c r="AF258" s="18"/>
      <c r="AI258" s="18"/>
      <c r="AL258" s="18"/>
      <c r="AO258" s="18"/>
      <c r="AR258" s="18"/>
      <c r="AU258" s="18"/>
      <c r="AX258" s="18"/>
      <c r="BA258" s="18"/>
      <c r="BD258" s="18"/>
      <c r="BG258" s="18"/>
      <c r="BJ258" s="18"/>
      <c r="BM258" s="18"/>
    </row>
    <row r="259" spans="1:65" x14ac:dyDescent="0.2">
      <c r="A259" s="3"/>
      <c r="B259" s="18"/>
      <c r="C259" s="18"/>
      <c r="D259" s="30"/>
      <c r="E259" s="18"/>
      <c r="F259" s="18"/>
      <c r="G259" s="30"/>
      <c r="H259" s="18"/>
      <c r="I259" s="18"/>
      <c r="J259" s="30"/>
      <c r="K259" s="18"/>
      <c r="L259" s="18"/>
      <c r="M259" s="30"/>
      <c r="N259" s="18"/>
      <c r="O259" s="18"/>
      <c r="Q259" s="18"/>
      <c r="R259" s="18"/>
      <c r="T259" s="18"/>
      <c r="W259" s="18"/>
      <c r="Z259" s="18"/>
      <c r="AC259" s="18"/>
      <c r="AF259" s="18"/>
      <c r="AI259" s="18"/>
      <c r="AL259" s="18"/>
      <c r="AO259" s="18"/>
      <c r="AR259" s="18"/>
      <c r="AU259" s="18"/>
      <c r="AX259" s="18"/>
      <c r="BA259" s="18"/>
      <c r="BD259" s="18"/>
      <c r="BG259" s="18"/>
      <c r="BJ259" s="18"/>
      <c r="BM259" s="18"/>
    </row>
    <row r="260" spans="1:65" x14ac:dyDescent="0.2">
      <c r="A260" s="3"/>
      <c r="B260" s="18"/>
      <c r="C260" s="18"/>
      <c r="D260" s="30"/>
      <c r="E260" s="18"/>
      <c r="F260" s="18"/>
      <c r="G260" s="30"/>
      <c r="H260" s="18"/>
      <c r="I260" s="18"/>
      <c r="J260" s="30"/>
      <c r="K260" s="18"/>
      <c r="L260" s="18"/>
      <c r="M260" s="30"/>
      <c r="N260" s="18"/>
      <c r="O260" s="18"/>
      <c r="Q260" s="18"/>
      <c r="R260" s="18"/>
      <c r="T260" s="18"/>
      <c r="W260" s="18"/>
      <c r="Z260" s="18"/>
      <c r="AC260" s="18"/>
      <c r="AF260" s="18"/>
      <c r="AI260" s="18"/>
      <c r="AL260" s="18"/>
      <c r="AO260" s="18"/>
      <c r="AR260" s="18"/>
      <c r="AU260" s="18"/>
      <c r="AX260" s="18"/>
      <c r="BA260" s="18"/>
      <c r="BD260" s="18"/>
      <c r="BG260" s="18"/>
      <c r="BJ260" s="18"/>
      <c r="BM260" s="18"/>
    </row>
    <row r="261" spans="1:65" x14ac:dyDescent="0.2">
      <c r="A261" s="3"/>
      <c r="B261" s="18"/>
      <c r="C261" s="18"/>
      <c r="D261" s="30"/>
      <c r="E261" s="18"/>
      <c r="F261" s="18"/>
      <c r="G261" s="30"/>
      <c r="H261" s="18"/>
      <c r="I261" s="18"/>
      <c r="J261" s="30"/>
      <c r="K261" s="18"/>
      <c r="L261" s="18"/>
      <c r="M261" s="30"/>
      <c r="N261" s="18"/>
      <c r="O261" s="18"/>
      <c r="Q261" s="18"/>
      <c r="R261" s="18"/>
      <c r="T261" s="18"/>
      <c r="W261" s="18"/>
      <c r="Z261" s="18"/>
      <c r="AC261" s="18"/>
      <c r="AF261" s="18"/>
      <c r="AI261" s="18"/>
      <c r="AL261" s="18"/>
      <c r="AO261" s="18"/>
      <c r="AR261" s="18"/>
      <c r="AU261" s="18"/>
      <c r="AX261" s="18"/>
      <c r="BA261" s="18"/>
      <c r="BD261" s="18"/>
      <c r="BG261" s="18"/>
      <c r="BJ261" s="18"/>
      <c r="BM261" s="18"/>
    </row>
    <row r="262" spans="1:65" x14ac:dyDescent="0.2">
      <c r="A262" s="3"/>
      <c r="B262" s="18"/>
      <c r="C262" s="18"/>
      <c r="D262" s="30"/>
      <c r="E262" s="18"/>
      <c r="F262" s="18"/>
      <c r="G262" s="30"/>
      <c r="H262" s="18"/>
      <c r="I262" s="18"/>
      <c r="J262" s="30"/>
      <c r="K262" s="18"/>
      <c r="L262" s="18"/>
      <c r="M262" s="30"/>
      <c r="N262" s="18"/>
      <c r="O262" s="18"/>
      <c r="Q262" s="18"/>
      <c r="R262" s="18"/>
      <c r="T262" s="18"/>
      <c r="W262" s="18"/>
      <c r="Z262" s="18"/>
      <c r="AC262" s="18"/>
      <c r="AF262" s="18"/>
      <c r="AI262" s="18"/>
      <c r="AL262" s="18"/>
      <c r="AO262" s="18"/>
      <c r="AR262" s="18"/>
      <c r="AU262" s="18"/>
      <c r="AX262" s="18"/>
      <c r="BA262" s="18"/>
      <c r="BD262" s="18"/>
      <c r="BG262" s="18"/>
      <c r="BJ262" s="18"/>
      <c r="BM262" s="18"/>
    </row>
    <row r="263" spans="1:65" x14ac:dyDescent="0.2">
      <c r="A263" s="3"/>
      <c r="B263" s="18"/>
      <c r="C263" s="18"/>
      <c r="D263" s="30"/>
      <c r="E263" s="18"/>
      <c r="F263" s="18"/>
      <c r="G263" s="30"/>
      <c r="H263" s="18"/>
      <c r="I263" s="18"/>
      <c r="J263" s="30"/>
      <c r="K263" s="18"/>
      <c r="L263" s="18"/>
      <c r="M263" s="30"/>
      <c r="N263" s="18"/>
      <c r="O263" s="18"/>
      <c r="Q263" s="18"/>
      <c r="R263" s="18"/>
      <c r="T263" s="18"/>
      <c r="W263" s="18"/>
      <c r="Z263" s="18"/>
      <c r="AC263" s="18"/>
      <c r="AF263" s="18"/>
      <c r="AI263" s="18"/>
      <c r="AL263" s="18"/>
      <c r="AO263" s="18"/>
      <c r="AR263" s="18"/>
      <c r="AU263" s="18"/>
      <c r="AX263" s="18"/>
      <c r="BA263" s="18"/>
      <c r="BD263" s="18"/>
      <c r="BG263" s="18"/>
      <c r="BJ263" s="18"/>
      <c r="BM263" s="18"/>
    </row>
    <row r="264" spans="1:65" x14ac:dyDescent="0.2">
      <c r="A264" s="3"/>
      <c r="B264" s="18"/>
      <c r="C264" s="18"/>
      <c r="D264" s="30"/>
      <c r="E264" s="18"/>
      <c r="F264" s="18"/>
      <c r="G264" s="30"/>
      <c r="H264" s="18"/>
      <c r="I264" s="18"/>
      <c r="J264" s="30"/>
      <c r="K264" s="18"/>
      <c r="L264" s="18"/>
      <c r="M264" s="30"/>
      <c r="N264" s="18"/>
      <c r="O264" s="18"/>
      <c r="Q264" s="18"/>
      <c r="R264" s="18"/>
      <c r="T264" s="18"/>
      <c r="W264" s="18"/>
      <c r="Z264" s="18"/>
      <c r="AC264" s="18"/>
      <c r="AF264" s="18"/>
      <c r="AI264" s="18"/>
      <c r="AL264" s="18"/>
      <c r="AO264" s="18"/>
      <c r="AR264" s="18"/>
      <c r="AU264" s="18"/>
      <c r="AX264" s="18"/>
      <c r="BA264" s="18"/>
      <c r="BD264" s="18"/>
      <c r="BG264" s="18"/>
      <c r="BJ264" s="18"/>
      <c r="BM264" s="18"/>
    </row>
    <row r="265" spans="1:65" x14ac:dyDescent="0.2">
      <c r="A265" s="3"/>
      <c r="B265" s="18"/>
      <c r="C265" s="18"/>
      <c r="D265" s="30"/>
      <c r="E265" s="18"/>
      <c r="F265" s="18"/>
      <c r="G265" s="30"/>
      <c r="H265" s="18"/>
      <c r="I265" s="18"/>
      <c r="J265" s="30"/>
      <c r="K265" s="18"/>
      <c r="L265" s="18"/>
      <c r="M265" s="30"/>
      <c r="N265" s="18"/>
      <c r="O265" s="18"/>
      <c r="Q265" s="18"/>
      <c r="R265" s="18"/>
      <c r="T265" s="18"/>
      <c r="W265" s="18"/>
      <c r="Z265" s="18"/>
      <c r="AC265" s="18"/>
      <c r="AF265" s="18"/>
      <c r="AI265" s="18"/>
      <c r="AL265" s="18"/>
      <c r="AO265" s="18"/>
      <c r="AR265" s="18"/>
      <c r="AU265" s="18"/>
      <c r="AX265" s="18"/>
      <c r="BA265" s="18"/>
      <c r="BD265" s="18"/>
      <c r="BG265" s="18"/>
      <c r="BJ265" s="18"/>
      <c r="BM265" s="18"/>
    </row>
    <row r="266" spans="1:65" x14ac:dyDescent="0.2">
      <c r="A266" s="3"/>
      <c r="B266" s="18"/>
      <c r="C266" s="18"/>
      <c r="D266" s="30"/>
      <c r="E266" s="18"/>
      <c r="F266" s="18"/>
      <c r="G266" s="30"/>
      <c r="H266" s="18"/>
      <c r="I266" s="18"/>
      <c r="J266" s="30"/>
      <c r="K266" s="18"/>
      <c r="L266" s="18"/>
      <c r="M266" s="30"/>
      <c r="N266" s="18"/>
      <c r="O266" s="18"/>
      <c r="Q266" s="18"/>
      <c r="R266" s="18"/>
      <c r="T266" s="18"/>
      <c r="W266" s="18"/>
      <c r="Z266" s="18"/>
      <c r="AC266" s="18"/>
      <c r="AF266" s="18"/>
      <c r="AI266" s="18"/>
      <c r="AL266" s="18"/>
      <c r="AO266" s="18"/>
      <c r="AR266" s="18"/>
      <c r="AU266" s="18"/>
      <c r="AX266" s="18"/>
      <c r="BA266" s="18"/>
      <c r="BD266" s="18"/>
      <c r="BG266" s="18"/>
      <c r="BJ266" s="18"/>
      <c r="BM266" s="18"/>
    </row>
    <row r="267" spans="1:65" x14ac:dyDescent="0.2">
      <c r="A267" s="3"/>
      <c r="B267" s="18"/>
      <c r="C267" s="18"/>
      <c r="D267" s="30"/>
      <c r="E267" s="18"/>
      <c r="F267" s="18"/>
      <c r="G267" s="30"/>
      <c r="H267" s="18"/>
      <c r="I267" s="18"/>
      <c r="J267" s="30"/>
      <c r="K267" s="18"/>
      <c r="L267" s="18"/>
      <c r="M267" s="30"/>
      <c r="N267" s="18"/>
      <c r="O267" s="18"/>
      <c r="Q267" s="18"/>
      <c r="R267" s="18"/>
      <c r="T267" s="18"/>
      <c r="W267" s="18"/>
      <c r="Z267" s="18"/>
      <c r="AC267" s="18"/>
      <c r="AF267" s="18"/>
      <c r="AI267" s="18"/>
      <c r="AL267" s="18"/>
      <c r="AO267" s="18"/>
      <c r="AR267" s="18"/>
      <c r="AU267" s="18"/>
      <c r="AX267" s="18"/>
      <c r="BA267" s="18"/>
      <c r="BD267" s="18"/>
      <c r="BG267" s="18"/>
      <c r="BJ267" s="18"/>
      <c r="BM267" s="18"/>
    </row>
    <row r="268" spans="1:65" x14ac:dyDescent="0.2">
      <c r="A268" s="3"/>
      <c r="B268" s="18"/>
      <c r="C268" s="18"/>
      <c r="D268" s="30"/>
      <c r="E268" s="18"/>
      <c r="F268" s="18"/>
      <c r="G268" s="30"/>
      <c r="H268" s="18"/>
      <c r="I268" s="18"/>
      <c r="J268" s="30"/>
      <c r="K268" s="18"/>
      <c r="L268" s="18"/>
      <c r="M268" s="30"/>
      <c r="N268" s="18"/>
      <c r="O268" s="18"/>
      <c r="Q268" s="18"/>
      <c r="R268" s="18"/>
      <c r="T268" s="18"/>
      <c r="W268" s="18"/>
      <c r="Z268" s="18"/>
      <c r="AC268" s="18"/>
      <c r="AF268" s="18"/>
      <c r="AI268" s="18"/>
      <c r="AL268" s="18"/>
      <c r="AO268" s="18"/>
      <c r="AR268" s="18"/>
      <c r="AU268" s="18"/>
      <c r="AX268" s="18"/>
      <c r="BA268" s="18"/>
      <c r="BD268" s="18"/>
      <c r="BG268" s="18"/>
      <c r="BJ268" s="18"/>
      <c r="BM268" s="18"/>
    </row>
    <row r="269" spans="1:65" x14ac:dyDescent="0.2">
      <c r="A269" s="3"/>
      <c r="B269" s="18"/>
      <c r="C269" s="18"/>
      <c r="D269" s="30"/>
      <c r="E269" s="18"/>
      <c r="F269" s="18"/>
      <c r="G269" s="30"/>
      <c r="H269" s="18"/>
      <c r="I269" s="18"/>
      <c r="J269" s="30"/>
      <c r="K269" s="18"/>
      <c r="L269" s="18"/>
      <c r="M269" s="30"/>
      <c r="N269" s="18"/>
      <c r="O269" s="18"/>
      <c r="Q269" s="18"/>
      <c r="R269" s="18"/>
      <c r="T269" s="18"/>
      <c r="W269" s="18"/>
      <c r="Z269" s="18"/>
      <c r="AC269" s="18"/>
      <c r="AF269" s="18"/>
      <c r="AI269" s="18"/>
      <c r="AL269" s="18"/>
      <c r="AO269" s="18"/>
      <c r="AR269" s="18"/>
      <c r="AU269" s="18"/>
      <c r="AX269" s="18"/>
      <c r="BA269" s="18"/>
      <c r="BD269" s="18"/>
      <c r="BG269" s="18"/>
      <c r="BJ269" s="18"/>
      <c r="BM269" s="18"/>
    </row>
    <row r="270" spans="1:65" x14ac:dyDescent="0.2">
      <c r="A270" s="3"/>
      <c r="B270" s="18"/>
      <c r="C270" s="18"/>
      <c r="D270" s="30"/>
      <c r="E270" s="18"/>
      <c r="F270" s="18"/>
      <c r="G270" s="30"/>
      <c r="H270" s="18"/>
      <c r="I270" s="18"/>
      <c r="J270" s="30"/>
      <c r="K270" s="18"/>
      <c r="L270" s="18"/>
      <c r="M270" s="30"/>
      <c r="N270" s="18"/>
      <c r="O270" s="18"/>
      <c r="Q270" s="18"/>
      <c r="R270" s="18"/>
      <c r="T270" s="18"/>
      <c r="W270" s="18"/>
      <c r="Z270" s="18"/>
      <c r="AC270" s="18"/>
      <c r="AF270" s="18"/>
      <c r="AI270" s="18"/>
      <c r="AL270" s="18"/>
      <c r="AO270" s="18"/>
      <c r="AR270" s="18"/>
      <c r="AU270" s="18"/>
      <c r="AX270" s="18"/>
      <c r="BA270" s="18"/>
      <c r="BD270" s="18"/>
      <c r="BG270" s="18"/>
      <c r="BJ270" s="18"/>
      <c r="BM270" s="18"/>
    </row>
    <row r="271" spans="1:65" x14ac:dyDescent="0.2">
      <c r="A271" s="3"/>
      <c r="B271" s="18"/>
      <c r="C271" s="18"/>
      <c r="D271" s="30"/>
      <c r="E271" s="18"/>
      <c r="F271" s="18"/>
      <c r="G271" s="30"/>
      <c r="H271" s="18"/>
      <c r="I271" s="18"/>
      <c r="J271" s="30"/>
      <c r="K271" s="18"/>
      <c r="L271" s="18"/>
      <c r="M271" s="30"/>
      <c r="N271" s="18"/>
      <c r="O271" s="18"/>
      <c r="Q271" s="18"/>
      <c r="R271" s="18"/>
      <c r="T271" s="18"/>
      <c r="W271" s="18"/>
      <c r="Z271" s="18"/>
      <c r="AC271" s="18"/>
      <c r="AF271" s="18"/>
      <c r="AI271" s="18"/>
      <c r="AL271" s="18"/>
      <c r="AO271" s="18"/>
      <c r="AR271" s="18"/>
      <c r="AU271" s="18"/>
      <c r="AX271" s="18"/>
      <c r="BA271" s="18"/>
      <c r="BD271" s="18"/>
      <c r="BG271" s="18"/>
      <c r="BJ271" s="18"/>
      <c r="BM271" s="18"/>
    </row>
    <row r="272" spans="1:65" x14ac:dyDescent="0.2">
      <c r="A272" s="3"/>
      <c r="B272" s="18"/>
      <c r="C272" s="18"/>
      <c r="D272" s="30"/>
      <c r="E272" s="18"/>
      <c r="F272" s="18"/>
      <c r="G272" s="30"/>
      <c r="H272" s="18"/>
      <c r="I272" s="18"/>
      <c r="J272" s="30"/>
      <c r="K272" s="18"/>
      <c r="L272" s="18"/>
      <c r="M272" s="30"/>
      <c r="N272" s="18"/>
      <c r="O272" s="18"/>
      <c r="Q272" s="18"/>
      <c r="R272" s="18"/>
      <c r="T272" s="18"/>
      <c r="W272" s="18"/>
      <c r="Z272" s="18"/>
      <c r="AC272" s="18"/>
      <c r="AF272" s="18"/>
      <c r="AI272" s="18"/>
      <c r="AL272" s="18"/>
      <c r="AO272" s="18"/>
      <c r="AR272" s="18"/>
      <c r="AU272" s="18"/>
      <c r="AX272" s="18"/>
      <c r="BA272" s="18"/>
      <c r="BD272" s="18"/>
      <c r="BG272" s="18"/>
      <c r="BJ272" s="18"/>
      <c r="BM272" s="18"/>
    </row>
    <row r="273" spans="1:65" x14ac:dyDescent="0.2">
      <c r="A273" s="3"/>
      <c r="B273" s="18"/>
      <c r="C273" s="18"/>
      <c r="D273" s="30"/>
      <c r="E273" s="18"/>
      <c r="F273" s="18"/>
      <c r="G273" s="30"/>
      <c r="H273" s="18"/>
      <c r="I273" s="18"/>
      <c r="J273" s="30"/>
      <c r="K273" s="18"/>
      <c r="L273" s="18"/>
      <c r="M273" s="30"/>
      <c r="N273" s="18"/>
      <c r="O273" s="18"/>
      <c r="Q273" s="18"/>
      <c r="R273" s="18"/>
      <c r="T273" s="18"/>
      <c r="W273" s="18"/>
      <c r="Z273" s="18"/>
      <c r="AC273" s="18"/>
      <c r="AF273" s="18"/>
      <c r="AI273" s="18"/>
      <c r="AL273" s="18"/>
      <c r="AO273" s="18"/>
      <c r="AR273" s="18"/>
      <c r="AU273" s="18"/>
      <c r="AX273" s="18"/>
      <c r="BA273" s="18"/>
      <c r="BD273" s="18"/>
      <c r="BG273" s="18"/>
      <c r="BJ273" s="18"/>
      <c r="BM273" s="18"/>
    </row>
    <row r="274" spans="1:65" x14ac:dyDescent="0.2">
      <c r="A274" s="3"/>
      <c r="B274" s="18"/>
      <c r="C274" s="18"/>
      <c r="D274" s="30"/>
      <c r="E274" s="18"/>
      <c r="F274" s="18"/>
      <c r="G274" s="30"/>
      <c r="H274" s="18"/>
      <c r="I274" s="18"/>
      <c r="J274" s="30"/>
      <c r="K274" s="18"/>
      <c r="L274" s="18"/>
      <c r="M274" s="30"/>
      <c r="N274" s="18"/>
      <c r="O274" s="18"/>
      <c r="Q274" s="18"/>
      <c r="R274" s="18"/>
      <c r="T274" s="18"/>
      <c r="W274" s="18"/>
      <c r="Z274" s="18"/>
      <c r="AC274" s="18"/>
      <c r="AF274" s="18"/>
      <c r="AI274" s="18"/>
      <c r="AL274" s="18"/>
      <c r="AO274" s="18"/>
      <c r="AR274" s="18"/>
      <c r="AU274" s="18"/>
      <c r="AX274" s="18"/>
      <c r="BA274" s="18"/>
      <c r="BD274" s="18"/>
      <c r="BG274" s="18"/>
      <c r="BJ274" s="18"/>
      <c r="BM274" s="18"/>
    </row>
    <row r="275" spans="1:65" x14ac:dyDescent="0.2">
      <c r="A275" s="3"/>
      <c r="B275" s="18"/>
      <c r="C275" s="18"/>
      <c r="D275" s="30"/>
      <c r="E275" s="18"/>
      <c r="F275" s="18"/>
      <c r="G275" s="30"/>
      <c r="H275" s="18"/>
      <c r="I275" s="18"/>
      <c r="J275" s="30"/>
      <c r="K275" s="18"/>
      <c r="L275" s="18"/>
      <c r="M275" s="30"/>
      <c r="N275" s="18"/>
      <c r="O275" s="18"/>
      <c r="Q275" s="18"/>
      <c r="R275" s="18"/>
      <c r="T275" s="18"/>
      <c r="W275" s="18"/>
      <c r="Z275" s="18"/>
      <c r="AC275" s="18"/>
      <c r="AF275" s="18"/>
      <c r="AI275" s="18"/>
      <c r="AL275" s="18"/>
      <c r="AO275" s="18"/>
      <c r="AR275" s="18"/>
      <c r="AU275" s="18"/>
      <c r="AX275" s="18"/>
      <c r="BA275" s="18"/>
      <c r="BD275" s="18"/>
      <c r="BG275" s="18"/>
      <c r="BJ275" s="18"/>
      <c r="BM275" s="18"/>
    </row>
    <row r="276" spans="1:65" x14ac:dyDescent="0.2">
      <c r="A276" s="3"/>
      <c r="B276" s="18"/>
      <c r="C276" s="18"/>
      <c r="D276" s="30"/>
      <c r="E276" s="18"/>
      <c r="F276" s="18"/>
      <c r="G276" s="30"/>
      <c r="H276" s="18"/>
      <c r="I276" s="18"/>
      <c r="J276" s="30"/>
      <c r="K276" s="18"/>
      <c r="L276" s="18"/>
      <c r="M276" s="30"/>
      <c r="N276" s="18"/>
      <c r="O276" s="18"/>
      <c r="Q276" s="18"/>
      <c r="R276" s="18"/>
      <c r="T276" s="18"/>
      <c r="W276" s="18"/>
      <c r="Z276" s="18"/>
      <c r="AC276" s="18"/>
      <c r="AF276" s="18"/>
      <c r="AI276" s="18"/>
      <c r="AL276" s="18"/>
      <c r="AO276" s="18"/>
      <c r="AR276" s="18"/>
      <c r="AU276" s="18"/>
      <c r="AX276" s="18"/>
      <c r="BA276" s="18"/>
      <c r="BD276" s="18"/>
      <c r="BG276" s="18"/>
      <c r="BJ276" s="18"/>
      <c r="BM276" s="18"/>
    </row>
    <row r="277" spans="1:65" x14ac:dyDescent="0.2">
      <c r="A277" s="3"/>
      <c r="B277" s="18"/>
      <c r="C277" s="18"/>
      <c r="D277" s="30"/>
      <c r="E277" s="18"/>
      <c r="F277" s="18"/>
      <c r="G277" s="30"/>
      <c r="H277" s="18"/>
      <c r="I277" s="18"/>
      <c r="J277" s="30"/>
      <c r="K277" s="18"/>
      <c r="L277" s="18"/>
      <c r="M277" s="30"/>
      <c r="N277" s="18"/>
      <c r="O277" s="18"/>
      <c r="Q277" s="18"/>
      <c r="R277" s="18"/>
      <c r="T277" s="18"/>
      <c r="W277" s="18"/>
      <c r="Z277" s="18"/>
      <c r="AC277" s="18"/>
      <c r="AF277" s="18"/>
      <c r="AI277" s="18"/>
      <c r="AL277" s="18"/>
      <c r="AO277" s="18"/>
      <c r="AR277" s="18"/>
      <c r="AU277" s="18"/>
      <c r="AX277" s="18"/>
      <c r="BA277" s="18"/>
      <c r="BD277" s="18"/>
      <c r="BG277" s="18"/>
      <c r="BJ277" s="18"/>
      <c r="BM277" s="18"/>
    </row>
    <row r="278" spans="1:65" x14ac:dyDescent="0.2">
      <c r="A278" s="3"/>
      <c r="B278" s="18"/>
      <c r="C278" s="18"/>
      <c r="D278" s="30"/>
      <c r="E278" s="18"/>
      <c r="F278" s="18"/>
      <c r="G278" s="30"/>
      <c r="H278" s="18"/>
      <c r="I278" s="18"/>
      <c r="J278" s="30"/>
      <c r="K278" s="18"/>
      <c r="L278" s="18"/>
      <c r="M278" s="30"/>
      <c r="N278" s="18"/>
      <c r="O278" s="18"/>
      <c r="Q278" s="18"/>
      <c r="R278" s="18"/>
      <c r="T278" s="18"/>
      <c r="W278" s="18"/>
      <c r="Z278" s="18"/>
      <c r="AC278" s="18"/>
      <c r="AF278" s="18"/>
      <c r="AI278" s="18"/>
      <c r="AL278" s="18"/>
      <c r="AO278" s="18"/>
      <c r="AR278" s="18"/>
      <c r="AU278" s="18"/>
      <c r="AX278" s="18"/>
      <c r="BA278" s="18"/>
      <c r="BD278" s="18"/>
      <c r="BG278" s="18"/>
      <c r="BJ278" s="18"/>
      <c r="BM278" s="18"/>
    </row>
    <row r="279" spans="1:65" x14ac:dyDescent="0.2">
      <c r="A279" s="3"/>
      <c r="B279" s="18"/>
      <c r="C279" s="18"/>
      <c r="D279" s="30"/>
      <c r="E279" s="18"/>
      <c r="F279" s="18"/>
      <c r="G279" s="30"/>
      <c r="H279" s="18"/>
      <c r="I279" s="18"/>
      <c r="J279" s="30"/>
      <c r="K279" s="18"/>
      <c r="L279" s="18"/>
      <c r="M279" s="30"/>
      <c r="N279" s="18"/>
      <c r="O279" s="18"/>
      <c r="Q279" s="18"/>
      <c r="R279" s="18"/>
      <c r="T279" s="18"/>
      <c r="W279" s="18"/>
      <c r="Z279" s="18"/>
      <c r="AC279" s="18"/>
      <c r="AF279" s="18"/>
      <c r="AI279" s="18"/>
      <c r="AL279" s="18"/>
      <c r="AO279" s="18"/>
      <c r="AR279" s="18"/>
      <c r="AU279" s="18"/>
      <c r="AX279" s="18"/>
      <c r="BA279" s="18"/>
      <c r="BD279" s="18"/>
      <c r="BG279" s="18"/>
      <c r="BJ279" s="18"/>
      <c r="BM279" s="18"/>
    </row>
    <row r="280" spans="1:65" x14ac:dyDescent="0.2">
      <c r="A280" s="3"/>
      <c r="B280" s="18"/>
      <c r="C280" s="18"/>
      <c r="D280" s="30"/>
      <c r="E280" s="18"/>
      <c r="F280" s="18"/>
      <c r="G280" s="30"/>
      <c r="H280" s="18"/>
      <c r="I280" s="18"/>
      <c r="J280" s="30"/>
      <c r="K280" s="18"/>
      <c r="L280" s="18"/>
      <c r="M280" s="30"/>
      <c r="N280" s="18"/>
      <c r="O280" s="18"/>
      <c r="Q280" s="18"/>
      <c r="R280" s="18"/>
      <c r="T280" s="18"/>
      <c r="W280" s="18"/>
      <c r="Z280" s="18"/>
      <c r="AC280" s="18"/>
      <c r="AF280" s="18"/>
      <c r="AI280" s="18"/>
      <c r="AL280" s="18"/>
      <c r="AO280" s="18"/>
      <c r="AR280" s="18"/>
      <c r="AU280" s="18"/>
      <c r="AX280" s="18"/>
      <c r="BA280" s="18"/>
      <c r="BD280" s="18"/>
      <c r="BG280" s="18"/>
      <c r="BJ280" s="18"/>
      <c r="BM280" s="18"/>
    </row>
    <row r="281" spans="1:65" x14ac:dyDescent="0.2">
      <c r="A281" s="3"/>
      <c r="B281" s="18"/>
      <c r="C281" s="18"/>
      <c r="D281" s="30"/>
      <c r="E281" s="18"/>
      <c r="F281" s="18"/>
      <c r="G281" s="30"/>
      <c r="H281" s="18"/>
      <c r="I281" s="18"/>
      <c r="J281" s="30"/>
      <c r="K281" s="18"/>
      <c r="L281" s="18"/>
      <c r="M281" s="30"/>
      <c r="N281" s="18"/>
      <c r="O281" s="18"/>
      <c r="Q281" s="18"/>
      <c r="R281" s="18"/>
      <c r="T281" s="18"/>
      <c r="W281" s="18"/>
      <c r="Z281" s="18"/>
      <c r="AC281" s="18"/>
      <c r="AF281" s="18"/>
      <c r="AI281" s="18"/>
      <c r="AL281" s="18"/>
      <c r="AO281" s="18"/>
      <c r="AR281" s="18"/>
      <c r="AU281" s="18"/>
      <c r="AX281" s="18"/>
      <c r="BA281" s="18"/>
      <c r="BD281" s="18"/>
      <c r="BG281" s="18"/>
      <c r="BJ281" s="18"/>
      <c r="BM281" s="18"/>
    </row>
    <row r="282" spans="1:65" x14ac:dyDescent="0.2">
      <c r="A282" s="3"/>
      <c r="B282" s="18"/>
      <c r="C282" s="18"/>
      <c r="D282" s="30"/>
      <c r="E282" s="18"/>
      <c r="F282" s="18"/>
      <c r="G282" s="30"/>
      <c r="H282" s="18"/>
      <c r="I282" s="18"/>
      <c r="J282" s="30"/>
      <c r="K282" s="18"/>
      <c r="L282" s="18"/>
      <c r="M282" s="30"/>
      <c r="N282" s="18"/>
      <c r="O282" s="18"/>
      <c r="Q282" s="18"/>
      <c r="R282" s="18"/>
      <c r="T282" s="18"/>
      <c r="W282" s="18"/>
      <c r="Z282" s="18"/>
      <c r="AC282" s="18"/>
      <c r="AF282" s="18"/>
      <c r="AI282" s="18"/>
      <c r="AL282" s="18"/>
      <c r="AO282" s="18"/>
      <c r="AR282" s="18"/>
      <c r="AU282" s="18"/>
      <c r="AX282" s="18"/>
      <c r="BA282" s="18"/>
      <c r="BD282" s="18"/>
      <c r="BG282" s="18"/>
      <c r="BJ282" s="18"/>
      <c r="BM282" s="18"/>
    </row>
    <row r="283" spans="1:65" x14ac:dyDescent="0.2">
      <c r="A283" s="3"/>
      <c r="B283" s="18"/>
      <c r="C283" s="18"/>
      <c r="D283" s="30"/>
      <c r="E283" s="18"/>
      <c r="F283" s="18"/>
      <c r="G283" s="30"/>
      <c r="H283" s="18"/>
      <c r="I283" s="18"/>
      <c r="J283" s="30"/>
      <c r="K283" s="18"/>
      <c r="L283" s="18"/>
      <c r="M283" s="30"/>
      <c r="N283" s="18"/>
      <c r="O283" s="18"/>
      <c r="Q283" s="18"/>
      <c r="R283" s="18"/>
      <c r="T283" s="18"/>
      <c r="W283" s="18"/>
      <c r="Z283" s="18"/>
      <c r="AC283" s="18"/>
      <c r="AF283" s="18"/>
      <c r="AI283" s="18"/>
      <c r="AL283" s="18"/>
      <c r="AO283" s="18"/>
      <c r="AR283" s="18"/>
      <c r="AU283" s="18"/>
      <c r="AX283" s="18"/>
      <c r="BA283" s="18"/>
      <c r="BD283" s="18"/>
      <c r="BG283" s="18"/>
      <c r="BJ283" s="18"/>
      <c r="BM283" s="18"/>
    </row>
    <row r="284" spans="1:65" x14ac:dyDescent="0.2">
      <c r="A284" s="3"/>
      <c r="B284" s="18"/>
      <c r="C284" s="18"/>
      <c r="D284" s="30"/>
      <c r="E284" s="18"/>
      <c r="F284" s="18"/>
      <c r="G284" s="30"/>
      <c r="H284" s="18"/>
      <c r="I284" s="18"/>
      <c r="J284" s="30"/>
      <c r="K284" s="18"/>
      <c r="L284" s="18"/>
      <c r="M284" s="30"/>
      <c r="N284" s="18"/>
      <c r="O284" s="18"/>
      <c r="Q284" s="18"/>
      <c r="R284" s="18"/>
      <c r="T284" s="18"/>
      <c r="W284" s="18"/>
      <c r="Z284" s="18"/>
      <c r="AC284" s="18"/>
      <c r="AF284" s="18"/>
      <c r="AI284" s="18"/>
      <c r="AL284" s="18"/>
      <c r="AO284" s="18"/>
      <c r="AR284" s="18"/>
      <c r="AU284" s="18"/>
      <c r="AX284" s="18"/>
      <c r="BA284" s="18"/>
      <c r="BD284" s="18"/>
      <c r="BG284" s="18"/>
      <c r="BJ284" s="18"/>
      <c r="BM284" s="18"/>
    </row>
    <row r="285" spans="1:65" x14ac:dyDescent="0.2">
      <c r="A285" s="3"/>
      <c r="B285" s="18"/>
      <c r="C285" s="18"/>
      <c r="D285" s="30"/>
      <c r="E285" s="18"/>
      <c r="F285" s="18"/>
      <c r="G285" s="30"/>
      <c r="H285" s="18"/>
      <c r="I285" s="18"/>
      <c r="J285" s="30"/>
      <c r="K285" s="18"/>
      <c r="L285" s="18"/>
      <c r="M285" s="30"/>
      <c r="N285" s="18"/>
      <c r="O285" s="18"/>
      <c r="Q285" s="18"/>
      <c r="R285" s="18"/>
      <c r="T285" s="18"/>
      <c r="W285" s="18"/>
      <c r="Z285" s="18"/>
      <c r="AC285" s="18"/>
      <c r="AF285" s="18"/>
      <c r="AI285" s="18"/>
      <c r="AL285" s="18"/>
      <c r="AO285" s="18"/>
      <c r="AR285" s="18"/>
      <c r="AU285" s="18"/>
      <c r="AX285" s="18"/>
      <c r="BA285" s="18"/>
      <c r="BD285" s="18"/>
      <c r="BG285" s="18"/>
      <c r="BJ285" s="18"/>
      <c r="BM285" s="18"/>
    </row>
    <row r="286" spans="1:65" x14ac:dyDescent="0.2">
      <c r="A286" s="3"/>
      <c r="B286" s="18"/>
      <c r="C286" s="18"/>
      <c r="D286" s="30"/>
      <c r="E286" s="18"/>
      <c r="F286" s="18"/>
      <c r="G286" s="30"/>
      <c r="H286" s="18"/>
      <c r="I286" s="18"/>
      <c r="J286" s="30"/>
      <c r="K286" s="18"/>
      <c r="L286" s="18"/>
      <c r="M286" s="30"/>
      <c r="N286" s="18"/>
      <c r="O286" s="18"/>
      <c r="Q286" s="18"/>
      <c r="R286" s="18"/>
      <c r="T286" s="18"/>
      <c r="W286" s="18"/>
      <c r="Z286" s="18"/>
      <c r="AC286" s="18"/>
      <c r="AF286" s="18"/>
      <c r="AI286" s="18"/>
      <c r="AL286" s="18"/>
      <c r="AO286" s="18"/>
      <c r="AR286" s="18"/>
      <c r="AU286" s="18"/>
      <c r="AX286" s="18"/>
      <c r="BA286" s="18"/>
      <c r="BD286" s="18"/>
      <c r="BG286" s="18"/>
      <c r="BJ286" s="18"/>
      <c r="BM286" s="18"/>
    </row>
    <row r="287" spans="1:65" x14ac:dyDescent="0.2">
      <c r="A287" s="3"/>
      <c r="B287" s="18"/>
      <c r="C287" s="18"/>
      <c r="D287" s="30"/>
      <c r="E287" s="18"/>
      <c r="F287" s="18"/>
      <c r="G287" s="30"/>
      <c r="H287" s="18"/>
      <c r="I287" s="18"/>
      <c r="J287" s="30"/>
      <c r="K287" s="18"/>
      <c r="L287" s="18"/>
      <c r="M287" s="30"/>
      <c r="N287" s="18"/>
      <c r="O287" s="18"/>
      <c r="Q287" s="18"/>
      <c r="R287" s="18"/>
      <c r="T287" s="18"/>
      <c r="W287" s="18"/>
      <c r="Z287" s="18"/>
      <c r="AC287" s="18"/>
      <c r="AF287" s="18"/>
      <c r="AI287" s="18"/>
      <c r="AL287" s="18"/>
      <c r="AO287" s="18"/>
      <c r="AR287" s="18"/>
      <c r="AU287" s="18"/>
      <c r="AX287" s="18"/>
      <c r="BA287" s="18"/>
      <c r="BD287" s="18"/>
      <c r="BG287" s="18"/>
      <c r="BJ287" s="18"/>
      <c r="BM287" s="18"/>
    </row>
    <row r="288" spans="1:65" x14ac:dyDescent="0.2">
      <c r="A288" s="3"/>
      <c r="B288" s="18"/>
      <c r="C288" s="18"/>
      <c r="D288" s="30"/>
      <c r="E288" s="18"/>
      <c r="F288" s="18"/>
      <c r="G288" s="30"/>
      <c r="H288" s="18"/>
      <c r="I288" s="18"/>
      <c r="J288" s="30"/>
      <c r="K288" s="18"/>
      <c r="L288" s="18"/>
      <c r="M288" s="30"/>
      <c r="N288" s="18"/>
      <c r="O288" s="18"/>
      <c r="Q288" s="18"/>
      <c r="R288" s="18"/>
      <c r="T288" s="18"/>
      <c r="W288" s="18"/>
      <c r="Z288" s="18"/>
      <c r="AC288" s="18"/>
      <c r="AF288" s="18"/>
      <c r="AI288" s="18"/>
      <c r="AL288" s="18"/>
      <c r="AO288" s="18"/>
      <c r="AR288" s="18"/>
      <c r="AU288" s="18"/>
      <c r="AX288" s="18"/>
      <c r="BA288" s="18"/>
      <c r="BD288" s="18"/>
      <c r="BG288" s="18"/>
      <c r="BJ288" s="18"/>
      <c r="BM288" s="18"/>
    </row>
    <row r="289" spans="1:65" x14ac:dyDescent="0.2">
      <c r="A289" s="3"/>
      <c r="B289" s="18"/>
      <c r="C289" s="18"/>
      <c r="D289" s="30"/>
      <c r="E289" s="18"/>
      <c r="F289" s="18"/>
      <c r="G289" s="30"/>
      <c r="H289" s="18"/>
      <c r="I289" s="18"/>
      <c r="J289" s="30"/>
      <c r="K289" s="18"/>
      <c r="L289" s="18"/>
      <c r="M289" s="30"/>
      <c r="N289" s="18"/>
      <c r="O289" s="18"/>
      <c r="Q289" s="18"/>
      <c r="R289" s="18"/>
      <c r="T289" s="18"/>
      <c r="W289" s="18"/>
      <c r="Z289" s="18"/>
      <c r="AC289" s="18"/>
      <c r="AF289" s="18"/>
      <c r="AI289" s="18"/>
      <c r="AL289" s="18"/>
      <c r="AO289" s="18"/>
      <c r="AR289" s="18"/>
      <c r="AU289" s="18"/>
      <c r="AX289" s="18"/>
      <c r="BA289" s="18"/>
      <c r="BD289" s="18"/>
      <c r="BG289" s="18"/>
      <c r="BJ289" s="18"/>
      <c r="BM289" s="18"/>
    </row>
    <row r="290" spans="1:65" x14ac:dyDescent="0.2">
      <c r="A290" s="3"/>
      <c r="B290" s="18"/>
      <c r="C290" s="18"/>
      <c r="D290" s="30"/>
      <c r="E290" s="18"/>
      <c r="F290" s="18"/>
      <c r="G290" s="30"/>
      <c r="H290" s="18"/>
      <c r="I290" s="18"/>
      <c r="J290" s="30"/>
      <c r="K290" s="18"/>
      <c r="L290" s="18"/>
      <c r="M290" s="30"/>
      <c r="N290" s="18"/>
      <c r="O290" s="18"/>
      <c r="Q290" s="18"/>
      <c r="R290" s="18"/>
      <c r="T290" s="18"/>
      <c r="W290" s="18"/>
      <c r="Z290" s="18"/>
      <c r="AC290" s="18"/>
      <c r="AF290" s="18"/>
      <c r="AI290" s="18"/>
      <c r="AL290" s="18"/>
      <c r="AO290" s="18"/>
      <c r="AR290" s="18"/>
      <c r="AU290" s="18"/>
      <c r="AX290" s="18"/>
      <c r="BA290" s="18"/>
      <c r="BD290" s="18"/>
      <c r="BG290" s="18"/>
      <c r="BJ290" s="18"/>
      <c r="BM290" s="18"/>
    </row>
    <row r="291" spans="1:65" x14ac:dyDescent="0.2">
      <c r="A291" s="3"/>
      <c r="B291" s="18"/>
      <c r="C291" s="18"/>
      <c r="D291" s="30"/>
      <c r="E291" s="18"/>
      <c r="F291" s="18"/>
      <c r="G291" s="30"/>
      <c r="H291" s="18"/>
      <c r="I291" s="18"/>
      <c r="J291" s="30"/>
      <c r="K291" s="18"/>
      <c r="L291" s="18"/>
      <c r="M291" s="30"/>
      <c r="N291" s="18"/>
      <c r="O291" s="18"/>
      <c r="Q291" s="18"/>
      <c r="R291" s="18"/>
      <c r="T291" s="18"/>
      <c r="W291" s="18"/>
      <c r="Z291" s="18"/>
      <c r="AC291" s="18"/>
      <c r="AF291" s="18"/>
      <c r="AI291" s="18"/>
      <c r="AL291" s="18"/>
      <c r="AO291" s="18"/>
      <c r="AR291" s="18"/>
      <c r="AU291" s="18"/>
      <c r="AX291" s="18"/>
      <c r="BA291" s="18"/>
      <c r="BD291" s="18"/>
      <c r="BG291" s="18"/>
      <c r="BJ291" s="18"/>
      <c r="BM291" s="18"/>
    </row>
    <row r="292" spans="1:65" x14ac:dyDescent="0.2">
      <c r="A292" s="3"/>
      <c r="B292" s="18"/>
      <c r="C292" s="18"/>
      <c r="D292" s="30"/>
      <c r="E292" s="18"/>
      <c r="F292" s="18"/>
      <c r="G292" s="30"/>
      <c r="H292" s="18"/>
      <c r="I292" s="18"/>
      <c r="J292" s="30"/>
      <c r="K292" s="18"/>
      <c r="L292" s="18"/>
      <c r="M292" s="30"/>
      <c r="N292" s="18"/>
      <c r="O292" s="18"/>
      <c r="Q292" s="18"/>
      <c r="R292" s="18"/>
      <c r="T292" s="18"/>
      <c r="W292" s="18"/>
      <c r="Z292" s="18"/>
      <c r="AC292" s="18"/>
      <c r="AF292" s="18"/>
      <c r="AI292" s="18"/>
      <c r="AL292" s="18"/>
      <c r="AO292" s="18"/>
      <c r="AR292" s="18"/>
      <c r="AU292" s="18"/>
      <c r="AX292" s="18"/>
      <c r="BA292" s="18"/>
      <c r="BD292" s="18"/>
      <c r="BG292" s="18"/>
      <c r="BJ292" s="18"/>
      <c r="BM292" s="18"/>
    </row>
    <row r="293" spans="1:65" x14ac:dyDescent="0.2">
      <c r="A293" s="3"/>
      <c r="B293" s="18"/>
      <c r="C293" s="18"/>
      <c r="D293" s="30"/>
      <c r="E293" s="18"/>
      <c r="F293" s="18"/>
      <c r="G293" s="30"/>
      <c r="H293" s="18"/>
      <c r="I293" s="18"/>
      <c r="J293" s="30"/>
      <c r="K293" s="18"/>
      <c r="L293" s="18"/>
      <c r="M293" s="30"/>
      <c r="N293" s="18"/>
      <c r="O293" s="18"/>
      <c r="Q293" s="18"/>
      <c r="R293" s="18"/>
      <c r="T293" s="18"/>
      <c r="W293" s="18"/>
      <c r="Z293" s="18"/>
      <c r="AC293" s="18"/>
      <c r="AF293" s="18"/>
      <c r="AI293" s="18"/>
      <c r="AL293" s="18"/>
      <c r="AO293" s="18"/>
      <c r="AR293" s="18"/>
      <c r="AU293" s="18"/>
      <c r="AX293" s="18"/>
      <c r="BA293" s="18"/>
      <c r="BD293" s="18"/>
      <c r="BG293" s="18"/>
      <c r="BJ293" s="18"/>
      <c r="BM293" s="18"/>
    </row>
    <row r="294" spans="1:65" x14ac:dyDescent="0.2">
      <c r="A294" s="3"/>
      <c r="B294" s="18"/>
      <c r="C294" s="18"/>
      <c r="D294" s="30"/>
      <c r="E294" s="18"/>
      <c r="F294" s="18"/>
      <c r="G294" s="30"/>
      <c r="H294" s="18"/>
      <c r="I294" s="18"/>
      <c r="J294" s="30"/>
      <c r="K294" s="18"/>
      <c r="L294" s="18"/>
      <c r="M294" s="30"/>
      <c r="N294" s="18"/>
      <c r="O294" s="18"/>
      <c r="Q294" s="18"/>
      <c r="R294" s="18"/>
      <c r="T294" s="18"/>
      <c r="W294" s="18"/>
      <c r="Z294" s="18"/>
      <c r="AC294" s="18"/>
      <c r="AF294" s="18"/>
      <c r="AI294" s="18"/>
      <c r="AL294" s="18"/>
      <c r="AO294" s="18"/>
      <c r="AR294" s="18"/>
      <c r="AU294" s="18"/>
      <c r="AX294" s="18"/>
      <c r="BA294" s="18"/>
      <c r="BD294" s="18"/>
      <c r="BG294" s="18"/>
      <c r="BJ294" s="18"/>
      <c r="BM294" s="18"/>
    </row>
    <row r="295" spans="1:65" x14ac:dyDescent="0.2">
      <c r="A295" s="3"/>
      <c r="B295" s="18"/>
      <c r="C295" s="18"/>
      <c r="D295" s="30"/>
      <c r="E295" s="18"/>
      <c r="F295" s="18"/>
      <c r="G295" s="30"/>
      <c r="H295" s="18"/>
      <c r="I295" s="18"/>
      <c r="J295" s="30"/>
      <c r="K295" s="18"/>
      <c r="L295" s="18"/>
      <c r="M295" s="30"/>
      <c r="N295" s="18"/>
      <c r="O295" s="18"/>
      <c r="Q295" s="18"/>
      <c r="R295" s="18"/>
      <c r="T295" s="18"/>
      <c r="W295" s="18"/>
      <c r="Z295" s="18"/>
      <c r="AC295" s="18"/>
      <c r="AF295" s="18"/>
      <c r="AI295" s="18"/>
      <c r="AL295" s="18"/>
      <c r="AO295" s="18"/>
      <c r="AR295" s="18"/>
      <c r="AU295" s="18"/>
      <c r="AX295" s="18"/>
      <c r="BA295" s="18"/>
      <c r="BD295" s="18"/>
      <c r="BG295" s="18"/>
      <c r="BJ295" s="18"/>
      <c r="BM295" s="18"/>
    </row>
    <row r="296" spans="1:65" x14ac:dyDescent="0.2">
      <c r="A296" s="3"/>
      <c r="B296" s="18"/>
      <c r="C296" s="18"/>
      <c r="D296" s="30"/>
      <c r="E296" s="18"/>
      <c r="F296" s="18"/>
      <c r="G296" s="30"/>
      <c r="H296" s="18"/>
      <c r="I296" s="18"/>
      <c r="J296" s="30"/>
      <c r="K296" s="18"/>
      <c r="L296" s="18"/>
      <c r="M296" s="30"/>
      <c r="N296" s="18"/>
      <c r="O296" s="18"/>
      <c r="Q296" s="18"/>
      <c r="R296" s="18"/>
      <c r="T296" s="18"/>
      <c r="W296" s="18"/>
      <c r="Z296" s="18"/>
      <c r="AC296" s="18"/>
      <c r="AF296" s="18"/>
      <c r="AI296" s="18"/>
      <c r="AL296" s="18"/>
      <c r="AO296" s="18"/>
      <c r="AR296" s="18"/>
      <c r="AU296" s="18"/>
      <c r="AX296" s="18"/>
      <c r="BA296" s="18"/>
      <c r="BD296" s="18"/>
      <c r="BG296" s="18"/>
      <c r="BJ296" s="18"/>
      <c r="BM296" s="18"/>
    </row>
    <row r="297" spans="1:65" x14ac:dyDescent="0.2">
      <c r="A297" s="3"/>
      <c r="B297" s="18"/>
      <c r="C297" s="18"/>
      <c r="D297" s="30"/>
      <c r="E297" s="18"/>
      <c r="F297" s="18"/>
      <c r="G297" s="30"/>
      <c r="H297" s="18"/>
      <c r="I297" s="18"/>
      <c r="J297" s="30"/>
      <c r="K297" s="18"/>
      <c r="L297" s="18"/>
      <c r="M297" s="30"/>
      <c r="N297" s="18"/>
      <c r="O297" s="18"/>
      <c r="Q297" s="18"/>
      <c r="R297" s="18"/>
      <c r="T297" s="18"/>
      <c r="W297" s="18"/>
      <c r="Z297" s="18"/>
      <c r="AC297" s="18"/>
      <c r="AF297" s="18"/>
      <c r="AI297" s="18"/>
      <c r="AL297" s="18"/>
      <c r="AO297" s="18"/>
      <c r="AR297" s="18"/>
      <c r="AU297" s="18"/>
      <c r="AX297" s="18"/>
      <c r="BA297" s="18"/>
      <c r="BD297" s="18"/>
      <c r="BG297" s="18"/>
      <c r="BJ297" s="18"/>
      <c r="BM297" s="18"/>
    </row>
    <row r="298" spans="1:65" x14ac:dyDescent="0.2">
      <c r="A298" s="3"/>
      <c r="B298" s="18"/>
      <c r="C298" s="18"/>
      <c r="D298" s="30"/>
      <c r="E298" s="18"/>
      <c r="F298" s="18"/>
      <c r="G298" s="30"/>
      <c r="H298" s="18"/>
      <c r="I298" s="18"/>
      <c r="J298" s="30"/>
      <c r="K298" s="18"/>
      <c r="L298" s="18"/>
      <c r="M298" s="30"/>
      <c r="N298" s="18"/>
      <c r="O298" s="18"/>
      <c r="Q298" s="18"/>
      <c r="R298" s="18"/>
      <c r="T298" s="18"/>
      <c r="W298" s="18"/>
      <c r="Z298" s="18"/>
      <c r="AC298" s="18"/>
      <c r="AF298" s="18"/>
      <c r="AI298" s="18"/>
      <c r="AL298" s="18"/>
      <c r="AO298" s="18"/>
      <c r="AR298" s="18"/>
      <c r="AU298" s="18"/>
      <c r="AX298" s="18"/>
      <c r="BA298" s="18"/>
      <c r="BD298" s="18"/>
      <c r="BG298" s="18"/>
      <c r="BJ298" s="18"/>
      <c r="BM298" s="18"/>
    </row>
    <row r="299" spans="1:65" x14ac:dyDescent="0.2">
      <c r="A299" s="3"/>
      <c r="B299" s="18"/>
      <c r="C299" s="18"/>
      <c r="D299" s="30"/>
      <c r="E299" s="18"/>
      <c r="F299" s="18"/>
      <c r="G299" s="30"/>
      <c r="H299" s="18"/>
      <c r="I299" s="18"/>
      <c r="J299" s="30"/>
      <c r="K299" s="18"/>
      <c r="L299" s="18"/>
      <c r="M299" s="30"/>
      <c r="N299" s="18"/>
      <c r="O299" s="18"/>
      <c r="Q299" s="18"/>
      <c r="R299" s="18"/>
      <c r="T299" s="18"/>
      <c r="W299" s="18"/>
      <c r="Z299" s="18"/>
      <c r="AC299" s="18"/>
      <c r="AF299" s="18"/>
      <c r="AI299" s="18"/>
      <c r="AL299" s="18"/>
      <c r="AO299" s="18"/>
      <c r="AR299" s="18"/>
      <c r="AU299" s="18"/>
      <c r="AX299" s="18"/>
      <c r="BA299" s="18"/>
      <c r="BD299" s="18"/>
      <c r="BG299" s="18"/>
      <c r="BJ299" s="18"/>
      <c r="BM299" s="18"/>
    </row>
    <row r="300" spans="1:65" x14ac:dyDescent="0.2">
      <c r="A300" s="3"/>
      <c r="B300" s="18"/>
      <c r="C300" s="18"/>
      <c r="D300" s="30"/>
      <c r="E300" s="18"/>
      <c r="F300" s="18"/>
      <c r="G300" s="30"/>
      <c r="H300" s="18"/>
      <c r="I300" s="18"/>
      <c r="J300" s="30"/>
      <c r="K300" s="18"/>
      <c r="L300" s="18"/>
      <c r="M300" s="30"/>
      <c r="N300" s="18"/>
      <c r="O300" s="18"/>
      <c r="Q300" s="18"/>
      <c r="R300" s="18"/>
      <c r="T300" s="18"/>
      <c r="W300" s="18"/>
      <c r="Z300" s="18"/>
      <c r="AC300" s="18"/>
      <c r="AF300" s="18"/>
      <c r="AI300" s="18"/>
      <c r="AL300" s="18"/>
      <c r="AO300" s="18"/>
      <c r="AR300" s="18"/>
      <c r="AU300" s="18"/>
      <c r="AX300" s="18"/>
      <c r="BA300" s="18"/>
      <c r="BD300" s="18"/>
      <c r="BG300" s="18"/>
      <c r="BJ300" s="18"/>
      <c r="BM300" s="18"/>
    </row>
    <row r="301" spans="1:65" x14ac:dyDescent="0.2">
      <c r="A301" s="3"/>
      <c r="B301" s="18"/>
      <c r="C301" s="18"/>
      <c r="D301" s="30"/>
      <c r="E301" s="18"/>
      <c r="F301" s="18"/>
      <c r="G301" s="30"/>
      <c r="H301" s="18"/>
      <c r="I301" s="18"/>
      <c r="J301" s="30"/>
      <c r="K301" s="18"/>
      <c r="L301" s="18"/>
      <c r="M301" s="30"/>
      <c r="N301" s="18"/>
      <c r="O301" s="18"/>
      <c r="Q301" s="18"/>
      <c r="R301" s="18"/>
      <c r="T301" s="18"/>
      <c r="W301" s="18"/>
      <c r="Z301" s="18"/>
      <c r="AC301" s="18"/>
      <c r="AF301" s="18"/>
      <c r="AI301" s="18"/>
      <c r="AL301" s="18"/>
      <c r="AO301" s="18"/>
      <c r="AR301" s="18"/>
      <c r="AU301" s="18"/>
      <c r="AX301" s="18"/>
      <c r="BA301" s="18"/>
      <c r="BD301" s="18"/>
      <c r="BG301" s="18"/>
      <c r="BJ301" s="18"/>
      <c r="BM301" s="18"/>
    </row>
    <row r="302" spans="1:65" x14ac:dyDescent="0.2">
      <c r="A302" s="3"/>
      <c r="B302" s="18"/>
      <c r="C302" s="18"/>
      <c r="D302" s="30"/>
      <c r="E302" s="18"/>
      <c r="F302" s="18"/>
      <c r="G302" s="30"/>
      <c r="H302" s="18"/>
      <c r="I302" s="18"/>
      <c r="J302" s="30"/>
      <c r="K302" s="18"/>
      <c r="L302" s="18"/>
      <c r="M302" s="30"/>
      <c r="N302" s="18"/>
      <c r="O302" s="18"/>
      <c r="Q302" s="18"/>
      <c r="R302" s="18"/>
      <c r="T302" s="18"/>
      <c r="W302" s="18"/>
      <c r="Z302" s="18"/>
      <c r="AC302" s="18"/>
      <c r="AF302" s="18"/>
      <c r="AI302" s="18"/>
      <c r="AL302" s="18"/>
      <c r="AO302" s="18"/>
      <c r="AR302" s="18"/>
      <c r="AU302" s="18"/>
      <c r="AX302" s="18"/>
      <c r="BA302" s="18"/>
      <c r="BD302" s="18"/>
      <c r="BG302" s="18"/>
      <c r="BJ302" s="18"/>
      <c r="BM302" s="18"/>
    </row>
    <row r="303" spans="1:65" x14ac:dyDescent="0.2">
      <c r="A303" s="3"/>
      <c r="B303" s="18"/>
      <c r="C303" s="18"/>
      <c r="D303" s="30"/>
      <c r="E303" s="18"/>
      <c r="F303" s="18"/>
      <c r="G303" s="30"/>
      <c r="H303" s="18"/>
      <c r="I303" s="18"/>
      <c r="J303" s="30"/>
      <c r="K303" s="18"/>
      <c r="L303" s="18"/>
      <c r="M303" s="30"/>
      <c r="N303" s="18"/>
      <c r="O303" s="18"/>
      <c r="Q303" s="18"/>
      <c r="R303" s="18"/>
      <c r="T303" s="18"/>
      <c r="W303" s="18"/>
      <c r="Z303" s="18"/>
      <c r="AC303" s="18"/>
      <c r="AF303" s="18"/>
      <c r="AI303" s="18"/>
      <c r="AL303" s="18"/>
      <c r="AO303" s="18"/>
      <c r="AR303" s="18"/>
      <c r="AU303" s="18"/>
      <c r="AX303" s="18"/>
      <c r="BA303" s="18"/>
      <c r="BD303" s="18"/>
      <c r="BG303" s="18"/>
      <c r="BJ303" s="18"/>
      <c r="BM303" s="18"/>
    </row>
    <row r="304" spans="1:65" x14ac:dyDescent="0.2">
      <c r="A304" s="3"/>
      <c r="B304" s="18"/>
      <c r="C304" s="18"/>
      <c r="D304" s="30"/>
      <c r="E304" s="18"/>
      <c r="F304" s="18"/>
      <c r="G304" s="30"/>
      <c r="H304" s="18"/>
      <c r="I304" s="18"/>
      <c r="J304" s="30"/>
      <c r="K304" s="18"/>
      <c r="L304" s="18"/>
      <c r="M304" s="30"/>
      <c r="N304" s="18"/>
      <c r="O304" s="18"/>
      <c r="Q304" s="18"/>
      <c r="R304" s="18"/>
      <c r="T304" s="18"/>
      <c r="W304" s="18"/>
      <c r="Z304" s="18"/>
      <c r="AC304" s="18"/>
      <c r="AF304" s="18"/>
      <c r="AI304" s="18"/>
      <c r="AL304" s="18"/>
      <c r="AO304" s="18"/>
      <c r="AR304" s="18"/>
      <c r="AU304" s="18"/>
      <c r="AX304" s="18"/>
      <c r="BA304" s="18"/>
      <c r="BD304" s="18"/>
      <c r="BG304" s="18"/>
      <c r="BJ304" s="18"/>
      <c r="BM304" s="18"/>
    </row>
    <row r="305" spans="1:65" x14ac:dyDescent="0.2">
      <c r="A305" s="3"/>
      <c r="B305" s="18"/>
      <c r="C305" s="18"/>
      <c r="D305" s="30"/>
      <c r="E305" s="18"/>
      <c r="F305" s="18"/>
      <c r="G305" s="30"/>
      <c r="H305" s="18"/>
      <c r="I305" s="18"/>
      <c r="J305" s="30"/>
      <c r="K305" s="18"/>
      <c r="L305" s="18"/>
      <c r="M305" s="30"/>
      <c r="N305" s="18"/>
      <c r="O305" s="18"/>
      <c r="Q305" s="18"/>
      <c r="R305" s="18"/>
      <c r="T305" s="18"/>
      <c r="W305" s="18"/>
      <c r="Z305" s="18"/>
      <c r="AC305" s="18"/>
      <c r="AF305" s="18"/>
      <c r="AI305" s="18"/>
      <c r="AL305" s="18"/>
      <c r="AO305" s="18"/>
      <c r="AR305" s="18"/>
      <c r="AU305" s="18"/>
      <c r="AX305" s="18"/>
      <c r="BA305" s="18"/>
      <c r="BD305" s="18"/>
      <c r="BG305" s="18"/>
      <c r="BJ305" s="18"/>
      <c r="BM305" s="18"/>
    </row>
    <row r="306" spans="1:65" x14ac:dyDescent="0.2">
      <c r="A306" s="3"/>
      <c r="B306" s="18"/>
      <c r="C306" s="18"/>
      <c r="D306" s="30"/>
      <c r="E306" s="18"/>
      <c r="F306" s="18"/>
      <c r="G306" s="30"/>
      <c r="H306" s="18"/>
      <c r="I306" s="18"/>
      <c r="J306" s="30"/>
      <c r="K306" s="18"/>
      <c r="L306" s="18"/>
      <c r="M306" s="30"/>
      <c r="N306" s="18"/>
      <c r="O306" s="18"/>
      <c r="Q306" s="18"/>
      <c r="R306" s="18"/>
      <c r="T306" s="18"/>
      <c r="W306" s="18"/>
      <c r="Z306" s="18"/>
      <c r="AC306" s="18"/>
      <c r="AF306" s="18"/>
      <c r="AI306" s="18"/>
      <c r="AL306" s="18"/>
      <c r="AO306" s="18"/>
      <c r="AR306" s="18"/>
      <c r="AU306" s="18"/>
      <c r="AX306" s="18"/>
      <c r="BA306" s="18"/>
      <c r="BD306" s="18"/>
      <c r="BG306" s="18"/>
      <c r="BJ306" s="18"/>
      <c r="BM306" s="18"/>
    </row>
    <row r="307" spans="1:65" x14ac:dyDescent="0.2">
      <c r="A307" s="3"/>
      <c r="B307" s="18"/>
      <c r="C307" s="18"/>
      <c r="D307" s="30"/>
      <c r="E307" s="18"/>
      <c r="F307" s="18"/>
      <c r="G307" s="30"/>
      <c r="H307" s="18"/>
      <c r="I307" s="18"/>
      <c r="J307" s="30"/>
      <c r="K307" s="18"/>
      <c r="L307" s="18"/>
      <c r="M307" s="30"/>
      <c r="N307" s="18"/>
      <c r="O307" s="18"/>
      <c r="Q307" s="18"/>
      <c r="R307" s="18"/>
      <c r="T307" s="18"/>
      <c r="W307" s="18"/>
      <c r="Z307" s="18"/>
      <c r="AC307" s="18"/>
      <c r="AF307" s="18"/>
      <c r="AI307" s="18"/>
      <c r="AL307" s="18"/>
      <c r="AO307" s="18"/>
      <c r="AR307" s="18"/>
      <c r="AU307" s="18"/>
      <c r="AX307" s="18"/>
      <c r="BA307" s="18"/>
      <c r="BD307" s="18"/>
      <c r="BG307" s="18"/>
      <c r="BJ307" s="18"/>
      <c r="BM307" s="18"/>
    </row>
    <row r="308" spans="1:65" x14ac:dyDescent="0.2">
      <c r="A308" s="3"/>
      <c r="B308" s="18"/>
      <c r="C308" s="18"/>
      <c r="D308" s="30"/>
      <c r="E308" s="18"/>
      <c r="F308" s="18"/>
      <c r="G308" s="30"/>
      <c r="H308" s="18"/>
      <c r="I308" s="18"/>
      <c r="J308" s="30"/>
      <c r="K308" s="18"/>
      <c r="L308" s="18"/>
      <c r="M308" s="30"/>
      <c r="N308" s="18"/>
      <c r="O308" s="18"/>
      <c r="Q308" s="18"/>
      <c r="R308" s="18"/>
      <c r="T308" s="18"/>
      <c r="W308" s="18"/>
      <c r="Z308" s="18"/>
      <c r="AC308" s="18"/>
      <c r="AF308" s="18"/>
      <c r="AI308" s="18"/>
      <c r="AL308" s="18"/>
      <c r="AO308" s="18"/>
      <c r="AR308" s="18"/>
      <c r="AU308" s="18"/>
      <c r="AX308" s="18"/>
      <c r="BA308" s="18"/>
      <c r="BD308" s="18"/>
      <c r="BG308" s="18"/>
      <c r="BJ308" s="18"/>
      <c r="BM308" s="18"/>
    </row>
    <row r="309" spans="1:65" x14ac:dyDescent="0.2">
      <c r="A309" s="3"/>
      <c r="B309" s="18"/>
      <c r="C309" s="18"/>
      <c r="D309" s="30"/>
      <c r="E309" s="18"/>
      <c r="F309" s="18"/>
      <c r="G309" s="30"/>
      <c r="H309" s="18"/>
      <c r="I309" s="18"/>
      <c r="J309" s="30"/>
      <c r="K309" s="18"/>
      <c r="L309" s="18"/>
      <c r="M309" s="30"/>
      <c r="N309" s="18"/>
      <c r="O309" s="18"/>
      <c r="Q309" s="18"/>
      <c r="R309" s="18"/>
      <c r="T309" s="18"/>
      <c r="W309" s="18"/>
      <c r="Z309" s="18"/>
      <c r="AC309" s="18"/>
      <c r="AF309" s="18"/>
      <c r="AI309" s="18"/>
      <c r="AL309" s="18"/>
      <c r="AO309" s="18"/>
      <c r="AR309" s="18"/>
      <c r="AU309" s="18"/>
      <c r="AX309" s="18"/>
      <c r="BA309" s="18"/>
      <c r="BD309" s="18"/>
      <c r="BG309" s="18"/>
      <c r="BJ309" s="18"/>
      <c r="BM309" s="18"/>
    </row>
    <row r="310" spans="1:65" x14ac:dyDescent="0.2">
      <c r="A310" s="3"/>
      <c r="B310" s="18"/>
      <c r="C310" s="18"/>
      <c r="D310" s="30"/>
      <c r="E310" s="18"/>
      <c r="F310" s="18"/>
      <c r="G310" s="30"/>
      <c r="H310" s="18"/>
      <c r="I310" s="18"/>
      <c r="J310" s="30"/>
      <c r="K310" s="18"/>
      <c r="L310" s="18"/>
      <c r="M310" s="30"/>
      <c r="N310" s="18"/>
      <c r="O310" s="18"/>
      <c r="Q310" s="18"/>
      <c r="R310" s="18"/>
      <c r="T310" s="18"/>
      <c r="W310" s="18"/>
      <c r="Z310" s="18"/>
      <c r="AC310" s="18"/>
      <c r="AF310" s="18"/>
      <c r="AI310" s="18"/>
      <c r="AL310" s="18"/>
      <c r="AO310" s="18"/>
      <c r="AR310" s="18"/>
      <c r="AU310" s="18"/>
      <c r="AX310" s="18"/>
      <c r="BA310" s="18"/>
      <c r="BD310" s="18"/>
      <c r="BG310" s="18"/>
      <c r="BJ310" s="18"/>
      <c r="BM310" s="18"/>
    </row>
    <row r="311" spans="1:65" x14ac:dyDescent="0.2">
      <c r="A311" s="3"/>
      <c r="B311" s="18"/>
      <c r="C311" s="18"/>
      <c r="D311" s="30"/>
      <c r="E311" s="18"/>
      <c r="F311" s="18"/>
      <c r="G311" s="30"/>
      <c r="H311" s="18"/>
      <c r="I311" s="18"/>
      <c r="J311" s="30"/>
      <c r="K311" s="18"/>
      <c r="L311" s="18"/>
      <c r="M311" s="30"/>
      <c r="N311" s="18"/>
      <c r="O311" s="18"/>
      <c r="Q311" s="18"/>
      <c r="R311" s="18"/>
      <c r="T311" s="18"/>
      <c r="W311" s="18"/>
      <c r="Z311" s="18"/>
      <c r="AC311" s="18"/>
      <c r="AF311" s="18"/>
      <c r="AI311" s="18"/>
      <c r="AL311" s="18"/>
      <c r="AO311" s="18"/>
      <c r="AR311" s="18"/>
      <c r="AU311" s="18"/>
      <c r="AX311" s="18"/>
      <c r="BA311" s="18"/>
      <c r="BD311" s="18"/>
      <c r="BG311" s="18"/>
      <c r="BJ311" s="18"/>
      <c r="BM311" s="18"/>
    </row>
    <row r="312" spans="1:65" x14ac:dyDescent="0.2">
      <c r="A312" s="3"/>
      <c r="B312" s="18"/>
      <c r="C312" s="18"/>
      <c r="D312" s="30"/>
      <c r="E312" s="18"/>
      <c r="F312" s="18"/>
      <c r="G312" s="30"/>
      <c r="H312" s="18"/>
      <c r="I312" s="18"/>
      <c r="J312" s="30"/>
      <c r="K312" s="18"/>
      <c r="L312" s="18"/>
      <c r="M312" s="30"/>
      <c r="N312" s="18"/>
      <c r="O312" s="18"/>
      <c r="Q312" s="18"/>
      <c r="R312" s="18"/>
      <c r="T312" s="18"/>
      <c r="W312" s="18"/>
      <c r="Z312" s="18"/>
      <c r="AC312" s="18"/>
      <c r="AF312" s="18"/>
      <c r="AI312" s="18"/>
      <c r="AL312" s="18"/>
      <c r="AO312" s="18"/>
      <c r="AR312" s="18"/>
      <c r="AU312" s="18"/>
      <c r="AX312" s="18"/>
      <c r="BA312" s="18"/>
      <c r="BD312" s="18"/>
      <c r="BG312" s="18"/>
      <c r="BJ312" s="18"/>
      <c r="BM312" s="18"/>
    </row>
    <row r="313" spans="1:65" x14ac:dyDescent="0.2">
      <c r="A313" s="3"/>
      <c r="B313" s="18"/>
      <c r="C313" s="18"/>
      <c r="D313" s="30"/>
      <c r="E313" s="18"/>
      <c r="F313" s="18"/>
      <c r="G313" s="30"/>
      <c r="H313" s="18"/>
      <c r="I313" s="18"/>
      <c r="J313" s="30"/>
      <c r="K313" s="18"/>
      <c r="L313" s="18"/>
      <c r="M313" s="30"/>
      <c r="N313" s="18"/>
      <c r="O313" s="18"/>
      <c r="Q313" s="18"/>
      <c r="R313" s="18"/>
      <c r="T313" s="18"/>
      <c r="W313" s="18"/>
      <c r="Z313" s="18"/>
      <c r="AC313" s="18"/>
      <c r="AF313" s="18"/>
      <c r="AI313" s="18"/>
      <c r="AL313" s="18"/>
      <c r="AO313" s="18"/>
      <c r="AR313" s="18"/>
      <c r="AU313" s="18"/>
      <c r="AX313" s="18"/>
      <c r="BA313" s="18"/>
      <c r="BD313" s="18"/>
      <c r="BG313" s="18"/>
      <c r="BJ313" s="18"/>
      <c r="BM313" s="18"/>
    </row>
    <row r="314" spans="1:65" x14ac:dyDescent="0.2">
      <c r="A314" s="3"/>
      <c r="B314" s="18"/>
      <c r="C314" s="18"/>
      <c r="D314" s="30"/>
      <c r="E314" s="18"/>
      <c r="F314" s="18"/>
      <c r="G314" s="30"/>
      <c r="H314" s="18"/>
      <c r="I314" s="18"/>
      <c r="J314" s="30"/>
      <c r="K314" s="18"/>
      <c r="L314" s="18"/>
      <c r="M314" s="30"/>
      <c r="N314" s="18"/>
      <c r="O314" s="18"/>
      <c r="Q314" s="18"/>
      <c r="R314" s="18"/>
      <c r="T314" s="18"/>
      <c r="W314" s="18"/>
      <c r="Z314" s="18"/>
      <c r="AC314" s="18"/>
      <c r="AF314" s="18"/>
      <c r="AI314" s="18"/>
      <c r="AL314" s="18"/>
      <c r="AO314" s="18"/>
      <c r="AR314" s="18"/>
      <c r="AU314" s="18"/>
      <c r="AX314" s="18"/>
      <c r="BA314" s="18"/>
      <c r="BD314" s="18"/>
      <c r="BG314" s="18"/>
      <c r="BJ314" s="18"/>
      <c r="BM314" s="18"/>
    </row>
    <row r="315" spans="1:65" x14ac:dyDescent="0.2">
      <c r="A315" s="3"/>
      <c r="B315" s="18"/>
      <c r="C315" s="18"/>
      <c r="D315" s="30"/>
      <c r="E315" s="18"/>
      <c r="F315" s="18"/>
      <c r="G315" s="30"/>
      <c r="H315" s="18"/>
      <c r="I315" s="18"/>
      <c r="J315" s="30"/>
      <c r="K315" s="18"/>
      <c r="L315" s="18"/>
      <c r="M315" s="30"/>
      <c r="N315" s="18"/>
      <c r="O315" s="18"/>
      <c r="Q315" s="18"/>
      <c r="R315" s="18"/>
      <c r="T315" s="18"/>
      <c r="W315" s="18"/>
      <c r="Z315" s="18"/>
      <c r="AC315" s="18"/>
      <c r="AF315" s="18"/>
      <c r="AI315" s="18"/>
      <c r="AL315" s="18"/>
      <c r="AO315" s="18"/>
      <c r="AR315" s="18"/>
      <c r="AU315" s="18"/>
      <c r="AX315" s="18"/>
      <c r="BA315" s="18"/>
      <c r="BD315" s="18"/>
      <c r="BG315" s="18"/>
      <c r="BJ315" s="18"/>
      <c r="BM315" s="18"/>
    </row>
    <row r="316" spans="1:65" x14ac:dyDescent="0.2">
      <c r="A316" s="3"/>
      <c r="B316" s="18"/>
      <c r="C316" s="18"/>
      <c r="D316" s="30"/>
      <c r="E316" s="18"/>
      <c r="F316" s="18"/>
      <c r="G316" s="30"/>
      <c r="H316" s="18"/>
      <c r="I316" s="18"/>
      <c r="J316" s="30"/>
      <c r="K316" s="18"/>
      <c r="L316" s="18"/>
      <c r="M316" s="30"/>
      <c r="N316" s="18"/>
      <c r="O316" s="18"/>
      <c r="Q316" s="18"/>
      <c r="R316" s="18"/>
      <c r="T316" s="18"/>
      <c r="W316" s="18"/>
      <c r="Z316" s="18"/>
      <c r="AC316" s="18"/>
      <c r="AF316" s="18"/>
      <c r="AI316" s="18"/>
      <c r="AL316" s="18"/>
      <c r="AO316" s="18"/>
      <c r="AR316" s="18"/>
      <c r="AU316" s="18"/>
      <c r="AX316" s="18"/>
      <c r="BA316" s="18"/>
      <c r="BD316" s="18"/>
      <c r="BG316" s="18"/>
      <c r="BJ316" s="18"/>
      <c r="BM316" s="18"/>
    </row>
    <row r="317" spans="1:65" x14ac:dyDescent="0.2">
      <c r="A317" s="3"/>
      <c r="B317" s="18"/>
      <c r="C317" s="18"/>
      <c r="D317" s="30"/>
      <c r="E317" s="18"/>
      <c r="F317" s="18"/>
      <c r="G317" s="30"/>
      <c r="H317" s="18"/>
      <c r="I317" s="18"/>
      <c r="J317" s="30"/>
      <c r="K317" s="18"/>
      <c r="L317" s="18"/>
      <c r="M317" s="30"/>
      <c r="N317" s="18"/>
      <c r="O317" s="18"/>
      <c r="Q317" s="18"/>
      <c r="R317" s="18"/>
      <c r="T317" s="18"/>
      <c r="W317" s="18"/>
      <c r="Z317" s="18"/>
      <c r="AC317" s="18"/>
      <c r="AF317" s="18"/>
      <c r="AI317" s="18"/>
      <c r="AL317" s="18"/>
      <c r="AO317" s="18"/>
      <c r="AR317" s="18"/>
      <c r="AU317" s="18"/>
      <c r="AX317" s="18"/>
      <c r="BA317" s="18"/>
      <c r="BD317" s="18"/>
      <c r="BG317" s="18"/>
      <c r="BJ317" s="18"/>
      <c r="BM317" s="18"/>
    </row>
    <row r="318" spans="1:65" x14ac:dyDescent="0.2">
      <c r="A318" s="3"/>
      <c r="B318" s="18"/>
      <c r="C318" s="18"/>
      <c r="D318" s="30"/>
      <c r="E318" s="18"/>
      <c r="F318" s="18"/>
      <c r="G318" s="30"/>
      <c r="H318" s="18"/>
      <c r="I318" s="18"/>
      <c r="J318" s="30"/>
      <c r="K318" s="18"/>
      <c r="L318" s="18"/>
      <c r="M318" s="30"/>
      <c r="N318" s="18"/>
      <c r="O318" s="18"/>
      <c r="Q318" s="18"/>
      <c r="R318" s="18"/>
      <c r="T318" s="18"/>
      <c r="W318" s="18"/>
      <c r="Z318" s="18"/>
      <c r="AC318" s="18"/>
      <c r="AF318" s="18"/>
      <c r="AI318" s="18"/>
      <c r="AL318" s="18"/>
      <c r="AO318" s="18"/>
      <c r="AR318" s="18"/>
      <c r="AU318" s="18"/>
      <c r="AX318" s="18"/>
      <c r="BA318" s="18"/>
      <c r="BD318" s="18"/>
      <c r="BG318" s="18"/>
      <c r="BJ318" s="18"/>
      <c r="BM318" s="18"/>
    </row>
    <row r="319" spans="1:65" x14ac:dyDescent="0.2">
      <c r="A319" s="3"/>
      <c r="B319" s="18"/>
      <c r="C319" s="18"/>
      <c r="D319" s="30"/>
      <c r="E319" s="18"/>
      <c r="F319" s="18"/>
      <c r="G319" s="30"/>
      <c r="H319" s="18"/>
      <c r="I319" s="18"/>
      <c r="J319" s="30"/>
      <c r="K319" s="18"/>
      <c r="L319" s="18"/>
      <c r="M319" s="30"/>
      <c r="N319" s="18"/>
      <c r="O319" s="18"/>
      <c r="Q319" s="18"/>
      <c r="R319" s="18"/>
      <c r="T319" s="18"/>
      <c r="W319" s="18"/>
      <c r="Z319" s="18"/>
      <c r="AC319" s="18"/>
      <c r="AF319" s="18"/>
      <c r="AI319" s="18"/>
      <c r="AL319" s="18"/>
      <c r="AO319" s="18"/>
      <c r="AR319" s="18"/>
      <c r="AU319" s="18"/>
      <c r="AX319" s="18"/>
      <c r="BA319" s="18"/>
      <c r="BD319" s="18"/>
      <c r="BG319" s="18"/>
      <c r="BJ319" s="18"/>
      <c r="BM319" s="18"/>
    </row>
    <row r="320" spans="1:65" x14ac:dyDescent="0.2">
      <c r="A320" s="3"/>
      <c r="B320" s="18"/>
      <c r="C320" s="18"/>
      <c r="D320" s="30"/>
      <c r="E320" s="18"/>
      <c r="F320" s="18"/>
      <c r="G320" s="30"/>
      <c r="H320" s="18"/>
      <c r="I320" s="18"/>
      <c r="J320" s="30"/>
      <c r="K320" s="18"/>
      <c r="L320" s="18"/>
      <c r="M320" s="30"/>
      <c r="N320" s="18"/>
      <c r="O320" s="18"/>
      <c r="Q320" s="18"/>
      <c r="R320" s="18"/>
      <c r="T320" s="18"/>
      <c r="W320" s="18"/>
      <c r="Z320" s="18"/>
      <c r="AC320" s="18"/>
      <c r="AF320" s="18"/>
      <c r="AI320" s="18"/>
      <c r="AL320" s="18"/>
      <c r="AO320" s="18"/>
      <c r="AR320" s="18"/>
      <c r="AU320" s="18"/>
      <c r="AX320" s="18"/>
      <c r="BA320" s="18"/>
      <c r="BD320" s="18"/>
      <c r="BG320" s="18"/>
      <c r="BJ320" s="18"/>
      <c r="BM320" s="18"/>
    </row>
    <row r="321" spans="1:65" x14ac:dyDescent="0.2">
      <c r="A321" s="3"/>
      <c r="B321" s="18"/>
      <c r="C321" s="18"/>
      <c r="D321" s="30"/>
      <c r="E321" s="18"/>
      <c r="F321" s="18"/>
      <c r="G321" s="30"/>
      <c r="H321" s="18"/>
      <c r="I321" s="18"/>
      <c r="J321" s="30"/>
      <c r="K321" s="18"/>
      <c r="L321" s="18"/>
      <c r="M321" s="30"/>
      <c r="N321" s="18"/>
      <c r="O321" s="18"/>
      <c r="Q321" s="18"/>
      <c r="R321" s="18"/>
      <c r="T321" s="18"/>
      <c r="W321" s="18"/>
      <c r="Z321" s="18"/>
      <c r="AC321" s="18"/>
      <c r="AF321" s="18"/>
      <c r="AI321" s="18"/>
      <c r="AL321" s="18"/>
      <c r="AO321" s="18"/>
      <c r="AR321" s="18"/>
      <c r="AU321" s="18"/>
      <c r="AX321" s="18"/>
      <c r="BA321" s="18"/>
      <c r="BD321" s="18"/>
      <c r="BG321" s="18"/>
      <c r="BJ321" s="18"/>
      <c r="BM321" s="18"/>
    </row>
    <row r="322" spans="1:65" x14ac:dyDescent="0.2">
      <c r="A322" s="3"/>
      <c r="B322" s="18"/>
      <c r="C322" s="18"/>
      <c r="D322" s="30"/>
      <c r="E322" s="18"/>
      <c r="F322" s="18"/>
      <c r="G322" s="30"/>
      <c r="H322" s="18"/>
      <c r="I322" s="18"/>
      <c r="J322" s="30"/>
      <c r="K322" s="18"/>
      <c r="L322" s="18"/>
      <c r="M322" s="30"/>
      <c r="N322" s="18"/>
      <c r="O322" s="18"/>
      <c r="Q322" s="18"/>
      <c r="R322" s="18"/>
      <c r="T322" s="18"/>
      <c r="W322" s="18"/>
      <c r="Z322" s="18"/>
      <c r="AC322" s="18"/>
      <c r="AF322" s="18"/>
      <c r="AI322" s="18"/>
      <c r="AL322" s="18"/>
      <c r="AO322" s="18"/>
      <c r="AR322" s="18"/>
      <c r="AU322" s="18"/>
      <c r="AX322" s="18"/>
      <c r="BA322" s="18"/>
      <c r="BD322" s="18"/>
      <c r="BG322" s="18"/>
      <c r="BJ322" s="18"/>
      <c r="BM322" s="18"/>
    </row>
    <row r="323" spans="1:65" x14ac:dyDescent="0.2">
      <c r="A323" s="3"/>
      <c r="B323" s="18"/>
      <c r="C323" s="18"/>
      <c r="D323" s="30"/>
      <c r="E323" s="18"/>
      <c r="F323" s="18"/>
      <c r="G323" s="30"/>
      <c r="H323" s="18"/>
      <c r="I323" s="18"/>
      <c r="J323" s="30"/>
      <c r="K323" s="18"/>
      <c r="L323" s="18"/>
      <c r="M323" s="30"/>
      <c r="N323" s="18"/>
      <c r="O323" s="18"/>
      <c r="Q323" s="18"/>
      <c r="R323" s="18"/>
      <c r="T323" s="18"/>
      <c r="W323" s="18"/>
      <c r="Z323" s="18"/>
      <c r="AC323" s="18"/>
      <c r="AF323" s="18"/>
      <c r="AI323" s="18"/>
      <c r="AL323" s="18"/>
      <c r="AO323" s="18"/>
      <c r="AR323" s="18"/>
      <c r="AU323" s="18"/>
      <c r="AX323" s="18"/>
      <c r="BA323" s="18"/>
      <c r="BD323" s="18"/>
      <c r="BG323" s="18"/>
      <c r="BJ323" s="18"/>
      <c r="BM323" s="18"/>
    </row>
    <row r="324" spans="1:65" x14ac:dyDescent="0.2">
      <c r="A324" s="3"/>
      <c r="B324" s="18"/>
      <c r="C324" s="18"/>
      <c r="D324" s="30"/>
      <c r="E324" s="18"/>
      <c r="F324" s="18"/>
      <c r="G324" s="30"/>
      <c r="H324" s="18"/>
      <c r="I324" s="18"/>
      <c r="J324" s="30"/>
      <c r="K324" s="18"/>
      <c r="L324" s="18"/>
      <c r="M324" s="30"/>
      <c r="N324" s="18"/>
      <c r="O324" s="18"/>
      <c r="Q324" s="18"/>
      <c r="R324" s="18"/>
      <c r="T324" s="18"/>
      <c r="W324" s="18"/>
      <c r="Z324" s="18"/>
      <c r="AC324" s="18"/>
      <c r="AF324" s="18"/>
      <c r="AI324" s="18"/>
      <c r="AL324" s="18"/>
      <c r="AO324" s="18"/>
      <c r="AR324" s="18"/>
      <c r="AU324" s="18"/>
      <c r="AX324" s="18"/>
      <c r="BA324" s="18"/>
      <c r="BD324" s="18"/>
      <c r="BG324" s="18"/>
      <c r="BJ324" s="18"/>
      <c r="BM324" s="18"/>
    </row>
    <row r="325" spans="1:65" x14ac:dyDescent="0.2">
      <c r="A325" s="3"/>
      <c r="B325" s="18"/>
      <c r="C325" s="18"/>
      <c r="D325" s="30"/>
      <c r="E325" s="18"/>
      <c r="F325" s="18"/>
      <c r="G325" s="30"/>
      <c r="H325" s="18"/>
      <c r="I325" s="18"/>
      <c r="J325" s="30"/>
      <c r="K325" s="18"/>
      <c r="L325" s="18"/>
      <c r="M325" s="30"/>
      <c r="N325" s="18"/>
      <c r="O325" s="18"/>
      <c r="Q325" s="18"/>
      <c r="R325" s="18"/>
      <c r="T325" s="18"/>
      <c r="W325" s="18"/>
      <c r="Z325" s="18"/>
      <c r="AC325" s="18"/>
      <c r="AF325" s="18"/>
      <c r="AI325" s="18"/>
      <c r="AL325" s="18"/>
      <c r="AO325" s="18"/>
      <c r="AR325" s="18"/>
      <c r="AU325" s="18"/>
      <c r="AX325" s="18"/>
      <c r="BA325" s="18"/>
      <c r="BD325" s="18"/>
      <c r="BG325" s="18"/>
      <c r="BJ325" s="18"/>
      <c r="BM325" s="18"/>
    </row>
    <row r="326" spans="1:65" x14ac:dyDescent="0.2">
      <c r="A326" s="3"/>
      <c r="B326" s="18"/>
      <c r="C326" s="18"/>
      <c r="D326" s="30"/>
      <c r="E326" s="18"/>
      <c r="F326" s="18"/>
      <c r="G326" s="30"/>
      <c r="H326" s="18"/>
      <c r="I326" s="18"/>
      <c r="J326" s="30"/>
      <c r="K326" s="18"/>
      <c r="L326" s="18"/>
      <c r="M326" s="30"/>
      <c r="N326" s="18"/>
      <c r="O326" s="18"/>
      <c r="Q326" s="18"/>
      <c r="R326" s="18"/>
      <c r="T326" s="18"/>
      <c r="W326" s="18"/>
      <c r="Z326" s="18"/>
      <c r="AC326" s="18"/>
      <c r="AF326" s="18"/>
      <c r="AI326" s="18"/>
      <c r="AL326" s="18"/>
      <c r="AO326" s="18"/>
      <c r="AR326" s="18"/>
      <c r="AU326" s="18"/>
      <c r="AX326" s="18"/>
      <c r="BA326" s="18"/>
      <c r="BD326" s="18"/>
      <c r="BG326" s="18"/>
      <c r="BJ326" s="18"/>
      <c r="BM326" s="18"/>
    </row>
    <row r="327" spans="1:65" x14ac:dyDescent="0.2">
      <c r="A327" s="3"/>
      <c r="B327" s="18"/>
      <c r="C327" s="18"/>
      <c r="D327" s="30"/>
      <c r="E327" s="18"/>
      <c r="F327" s="18"/>
      <c r="G327" s="30"/>
      <c r="H327" s="18"/>
      <c r="I327" s="18"/>
      <c r="J327" s="30"/>
      <c r="K327" s="18"/>
      <c r="L327" s="18"/>
      <c r="M327" s="30"/>
      <c r="N327" s="18"/>
      <c r="O327" s="18"/>
      <c r="Q327" s="18"/>
      <c r="R327" s="18"/>
      <c r="T327" s="18"/>
      <c r="W327" s="18"/>
      <c r="Z327" s="18"/>
      <c r="AC327" s="18"/>
      <c r="AF327" s="18"/>
      <c r="AI327" s="18"/>
      <c r="AL327" s="18"/>
      <c r="AO327" s="18"/>
      <c r="AR327" s="18"/>
      <c r="AU327" s="18"/>
      <c r="AX327" s="18"/>
      <c r="BA327" s="18"/>
      <c r="BD327" s="18"/>
      <c r="BG327" s="18"/>
      <c r="BJ327" s="18"/>
      <c r="BM327" s="18"/>
    </row>
    <row r="328" spans="1:65" x14ac:dyDescent="0.2">
      <c r="A328" s="3"/>
      <c r="B328" s="18"/>
      <c r="C328" s="18"/>
      <c r="D328" s="30"/>
      <c r="E328" s="18"/>
      <c r="F328" s="18"/>
      <c r="G328" s="30"/>
      <c r="H328" s="18"/>
      <c r="I328" s="18"/>
      <c r="J328" s="30"/>
      <c r="K328" s="18"/>
      <c r="L328" s="18"/>
      <c r="M328" s="30"/>
      <c r="N328" s="18"/>
      <c r="O328" s="18"/>
      <c r="Q328" s="18"/>
      <c r="R328" s="18"/>
      <c r="T328" s="18"/>
      <c r="W328" s="18"/>
      <c r="Z328" s="18"/>
      <c r="AC328" s="18"/>
      <c r="AF328" s="18"/>
      <c r="AI328" s="18"/>
      <c r="AL328" s="18"/>
      <c r="AO328" s="18"/>
      <c r="AR328" s="18"/>
      <c r="AU328" s="18"/>
      <c r="AX328" s="18"/>
      <c r="BA328" s="18"/>
      <c r="BD328" s="18"/>
      <c r="BG328" s="18"/>
      <c r="BJ328" s="18"/>
      <c r="BM328" s="18"/>
    </row>
    <row r="329" spans="1:65" x14ac:dyDescent="0.2">
      <c r="A329" s="3"/>
      <c r="B329" s="18"/>
      <c r="C329" s="18"/>
      <c r="D329" s="30"/>
      <c r="E329" s="18"/>
      <c r="F329" s="18"/>
      <c r="G329" s="30"/>
      <c r="H329" s="18"/>
      <c r="I329" s="18"/>
      <c r="J329" s="30"/>
      <c r="K329" s="18"/>
      <c r="L329" s="18"/>
      <c r="M329" s="30"/>
      <c r="N329" s="18"/>
      <c r="O329" s="18"/>
      <c r="Q329" s="18"/>
      <c r="R329" s="18"/>
      <c r="T329" s="18"/>
      <c r="W329" s="18"/>
      <c r="Z329" s="18"/>
      <c r="AC329" s="18"/>
      <c r="AF329" s="18"/>
      <c r="AI329" s="18"/>
      <c r="AL329" s="18"/>
      <c r="AO329" s="18"/>
      <c r="AR329" s="18"/>
      <c r="AU329" s="18"/>
      <c r="AX329" s="18"/>
      <c r="BA329" s="18"/>
      <c r="BD329" s="18"/>
      <c r="BG329" s="18"/>
      <c r="BJ329" s="18"/>
      <c r="BM329" s="18"/>
    </row>
    <row r="330" spans="1:65" x14ac:dyDescent="0.2">
      <c r="A330" s="3"/>
      <c r="B330" s="18"/>
      <c r="C330" s="18"/>
      <c r="D330" s="30"/>
      <c r="E330" s="18"/>
      <c r="F330" s="18"/>
      <c r="G330" s="30"/>
      <c r="H330" s="18"/>
      <c r="I330" s="18"/>
      <c r="J330" s="30"/>
      <c r="K330" s="18"/>
      <c r="L330" s="18"/>
      <c r="M330" s="30"/>
      <c r="N330" s="18"/>
      <c r="O330" s="18"/>
      <c r="Q330" s="18"/>
      <c r="R330" s="18"/>
      <c r="T330" s="18"/>
      <c r="W330" s="18"/>
      <c r="Z330" s="18"/>
      <c r="AC330" s="18"/>
      <c r="AF330" s="18"/>
      <c r="AI330" s="18"/>
      <c r="AL330" s="18"/>
      <c r="AO330" s="18"/>
      <c r="AR330" s="18"/>
      <c r="AU330" s="18"/>
      <c r="AX330" s="18"/>
      <c r="BA330" s="18"/>
      <c r="BD330" s="18"/>
      <c r="BG330" s="18"/>
      <c r="BJ330" s="18"/>
      <c r="BM330" s="18"/>
    </row>
    <row r="331" spans="1:65" x14ac:dyDescent="0.2">
      <c r="A331" s="3"/>
      <c r="B331" s="18"/>
      <c r="C331" s="18"/>
      <c r="D331" s="30"/>
      <c r="E331" s="18"/>
      <c r="F331" s="18"/>
      <c r="G331" s="30"/>
      <c r="H331" s="18"/>
      <c r="I331" s="18"/>
      <c r="J331" s="30"/>
      <c r="K331" s="18"/>
      <c r="L331" s="18"/>
      <c r="M331" s="30"/>
      <c r="N331" s="18"/>
      <c r="O331" s="18"/>
      <c r="Q331" s="18"/>
      <c r="R331" s="18"/>
      <c r="T331" s="18"/>
      <c r="W331" s="18"/>
      <c r="Z331" s="18"/>
      <c r="AC331" s="18"/>
      <c r="AF331" s="18"/>
      <c r="AI331" s="18"/>
      <c r="AL331" s="18"/>
      <c r="AO331" s="18"/>
      <c r="AR331" s="18"/>
      <c r="AU331" s="18"/>
      <c r="AX331" s="18"/>
      <c r="BA331" s="18"/>
      <c r="BD331" s="18"/>
      <c r="BG331" s="18"/>
      <c r="BJ331" s="18"/>
      <c r="BM331" s="18"/>
    </row>
    <row r="332" spans="1:65" x14ac:dyDescent="0.2">
      <c r="A332" s="3"/>
      <c r="B332" s="18"/>
      <c r="C332" s="18"/>
      <c r="D332" s="30"/>
      <c r="E332" s="18"/>
      <c r="F332" s="18"/>
      <c r="G332" s="30"/>
      <c r="H332" s="18"/>
      <c r="I332" s="18"/>
      <c r="J332" s="30"/>
      <c r="K332" s="18"/>
      <c r="L332" s="18"/>
      <c r="M332" s="30"/>
      <c r="N332" s="18"/>
      <c r="O332" s="18"/>
      <c r="Q332" s="18"/>
      <c r="R332" s="18"/>
      <c r="T332" s="18"/>
      <c r="W332" s="18"/>
      <c r="Z332" s="18"/>
      <c r="AC332" s="18"/>
      <c r="AF332" s="18"/>
      <c r="AI332" s="18"/>
      <c r="AL332" s="18"/>
      <c r="AO332" s="18"/>
      <c r="AR332" s="18"/>
      <c r="AU332" s="18"/>
      <c r="AX332" s="18"/>
      <c r="BA332" s="18"/>
      <c r="BD332" s="18"/>
      <c r="BG332" s="18"/>
      <c r="BJ332" s="18"/>
      <c r="BM332" s="18"/>
    </row>
    <row r="333" spans="1:65" x14ac:dyDescent="0.2">
      <c r="A333" s="3"/>
      <c r="B333" s="18"/>
      <c r="C333" s="18"/>
      <c r="D333" s="30"/>
      <c r="E333" s="18"/>
      <c r="F333" s="18"/>
      <c r="G333" s="30"/>
      <c r="H333" s="18"/>
      <c r="I333" s="18"/>
      <c r="J333" s="30"/>
      <c r="K333" s="18"/>
      <c r="L333" s="18"/>
      <c r="M333" s="30"/>
      <c r="N333" s="18"/>
      <c r="O333" s="18"/>
      <c r="Q333" s="18"/>
      <c r="R333" s="18"/>
      <c r="T333" s="18"/>
      <c r="W333" s="18"/>
      <c r="Z333" s="18"/>
      <c r="AC333" s="18"/>
      <c r="AF333" s="18"/>
      <c r="AI333" s="18"/>
      <c r="AL333" s="18"/>
      <c r="AO333" s="18"/>
      <c r="AR333" s="18"/>
      <c r="AU333" s="18"/>
      <c r="AX333" s="18"/>
      <c r="BA333" s="18"/>
      <c r="BD333" s="18"/>
      <c r="BG333" s="18"/>
      <c r="BJ333" s="18"/>
      <c r="BM333" s="18"/>
    </row>
    <row r="334" spans="1:65" x14ac:dyDescent="0.2">
      <c r="A334" s="3"/>
      <c r="B334" s="18"/>
      <c r="C334" s="18"/>
      <c r="D334" s="30"/>
      <c r="E334" s="18"/>
      <c r="F334" s="18"/>
      <c r="G334" s="30"/>
      <c r="H334" s="18"/>
      <c r="I334" s="18"/>
      <c r="J334" s="30"/>
      <c r="K334" s="18"/>
      <c r="L334" s="18"/>
      <c r="M334" s="30"/>
      <c r="N334" s="18"/>
      <c r="O334" s="18"/>
      <c r="Q334" s="18"/>
      <c r="R334" s="18"/>
      <c r="T334" s="18"/>
      <c r="W334" s="18"/>
      <c r="Z334" s="18"/>
      <c r="AC334" s="18"/>
      <c r="AF334" s="18"/>
      <c r="AI334" s="18"/>
      <c r="AL334" s="18"/>
      <c r="AO334" s="18"/>
      <c r="AR334" s="18"/>
      <c r="AU334" s="18"/>
      <c r="AX334" s="18"/>
      <c r="BA334" s="18"/>
      <c r="BD334" s="18"/>
      <c r="BG334" s="18"/>
      <c r="BJ334" s="18"/>
      <c r="BM334" s="18"/>
    </row>
    <row r="335" spans="1:65" x14ac:dyDescent="0.2">
      <c r="A335" s="3"/>
      <c r="B335" s="18"/>
      <c r="C335" s="18"/>
      <c r="D335" s="30"/>
      <c r="E335" s="18"/>
      <c r="F335" s="18"/>
      <c r="G335" s="30"/>
      <c r="H335" s="18"/>
      <c r="I335" s="18"/>
      <c r="J335" s="30"/>
      <c r="K335" s="18"/>
      <c r="L335" s="18"/>
      <c r="M335" s="30"/>
      <c r="N335" s="18"/>
      <c r="O335" s="18"/>
      <c r="Q335" s="18"/>
      <c r="R335" s="18"/>
      <c r="T335" s="18"/>
      <c r="W335" s="18"/>
      <c r="Z335" s="18"/>
      <c r="AC335" s="18"/>
      <c r="AF335" s="18"/>
      <c r="AI335" s="18"/>
      <c r="AL335" s="18"/>
      <c r="AO335" s="18"/>
      <c r="AR335" s="18"/>
      <c r="AU335" s="18"/>
      <c r="AX335" s="18"/>
      <c r="BA335" s="18"/>
      <c r="BD335" s="18"/>
      <c r="BG335" s="18"/>
      <c r="BJ335" s="18"/>
      <c r="BM335" s="18"/>
    </row>
    <row r="336" spans="1:65" x14ac:dyDescent="0.2">
      <c r="A336" s="3"/>
      <c r="B336" s="18"/>
      <c r="C336" s="18"/>
      <c r="D336" s="30"/>
      <c r="E336" s="18"/>
      <c r="F336" s="18"/>
      <c r="G336" s="30"/>
      <c r="H336" s="18"/>
      <c r="I336" s="18"/>
      <c r="J336" s="30"/>
      <c r="K336" s="18"/>
      <c r="L336" s="18"/>
      <c r="M336" s="30"/>
      <c r="N336" s="18"/>
      <c r="O336" s="18"/>
      <c r="Q336" s="18"/>
      <c r="R336" s="18"/>
      <c r="T336" s="18"/>
      <c r="W336" s="18"/>
      <c r="Z336" s="18"/>
      <c r="AC336" s="18"/>
      <c r="AF336" s="18"/>
      <c r="AI336" s="18"/>
      <c r="AL336" s="18"/>
      <c r="AO336" s="18"/>
      <c r="AR336" s="18"/>
      <c r="AU336" s="18"/>
      <c r="AX336" s="18"/>
      <c r="BA336" s="18"/>
      <c r="BD336" s="18"/>
      <c r="BG336" s="18"/>
      <c r="BJ336" s="18"/>
      <c r="BM336" s="18"/>
    </row>
    <row r="337" spans="1:65" x14ac:dyDescent="0.2">
      <c r="A337" s="3"/>
      <c r="B337" s="18"/>
      <c r="C337" s="18"/>
      <c r="D337" s="30"/>
      <c r="E337" s="18"/>
      <c r="F337" s="18"/>
      <c r="G337" s="30"/>
      <c r="H337" s="18"/>
      <c r="I337" s="18"/>
      <c r="J337" s="30"/>
      <c r="K337" s="18"/>
      <c r="L337" s="18"/>
      <c r="M337" s="30"/>
      <c r="N337" s="18"/>
      <c r="O337" s="18"/>
      <c r="Q337" s="18"/>
      <c r="R337" s="18"/>
      <c r="T337" s="18"/>
      <c r="W337" s="18"/>
      <c r="Z337" s="18"/>
      <c r="AC337" s="18"/>
      <c r="AF337" s="18"/>
      <c r="AI337" s="18"/>
      <c r="AL337" s="18"/>
      <c r="AO337" s="18"/>
      <c r="AR337" s="18"/>
      <c r="AU337" s="18"/>
      <c r="AX337" s="18"/>
      <c r="BA337" s="18"/>
      <c r="BD337" s="18"/>
      <c r="BG337" s="18"/>
      <c r="BJ337" s="18"/>
      <c r="BM337" s="18"/>
    </row>
    <row r="338" spans="1:65" x14ac:dyDescent="0.2">
      <c r="A338" s="3"/>
      <c r="B338" s="18"/>
      <c r="C338" s="18"/>
      <c r="D338" s="30"/>
      <c r="E338" s="18"/>
      <c r="F338" s="18"/>
      <c r="G338" s="30"/>
      <c r="H338" s="18"/>
      <c r="I338" s="18"/>
      <c r="J338" s="30"/>
      <c r="K338" s="18"/>
      <c r="L338" s="18"/>
      <c r="M338" s="30"/>
      <c r="N338" s="18"/>
      <c r="O338" s="18"/>
      <c r="Q338" s="18"/>
      <c r="R338" s="18"/>
      <c r="T338" s="18"/>
      <c r="W338" s="18"/>
      <c r="Z338" s="18"/>
      <c r="AC338" s="18"/>
      <c r="AF338" s="18"/>
      <c r="AI338" s="18"/>
      <c r="AL338" s="18"/>
      <c r="AO338" s="18"/>
      <c r="AR338" s="18"/>
      <c r="AU338" s="18"/>
      <c r="AX338" s="18"/>
      <c r="BA338" s="18"/>
      <c r="BD338" s="18"/>
      <c r="BG338" s="18"/>
      <c r="BJ338" s="18"/>
      <c r="BM338" s="18"/>
    </row>
    <row r="339" spans="1:65" x14ac:dyDescent="0.2">
      <c r="A339" s="3"/>
      <c r="B339" s="18"/>
      <c r="C339" s="18"/>
      <c r="D339" s="30"/>
      <c r="E339" s="18"/>
      <c r="F339" s="18"/>
      <c r="G339" s="30"/>
      <c r="H339" s="18"/>
      <c r="I339" s="18"/>
      <c r="J339" s="30"/>
      <c r="K339" s="18"/>
      <c r="L339" s="18"/>
      <c r="M339" s="30"/>
      <c r="N339" s="18"/>
      <c r="O339" s="18"/>
      <c r="Q339" s="18"/>
      <c r="R339" s="18"/>
      <c r="T339" s="18"/>
      <c r="W339" s="18"/>
      <c r="Z339" s="18"/>
      <c r="AC339" s="18"/>
      <c r="AF339" s="18"/>
      <c r="AI339" s="18"/>
      <c r="AL339" s="18"/>
      <c r="AO339" s="18"/>
      <c r="AR339" s="18"/>
      <c r="AU339" s="18"/>
      <c r="AX339" s="18"/>
      <c r="BA339" s="18"/>
      <c r="BD339" s="18"/>
      <c r="BG339" s="18"/>
      <c r="BJ339" s="18"/>
      <c r="BM339" s="18"/>
    </row>
    <row r="340" spans="1:65" x14ac:dyDescent="0.2">
      <c r="A340" s="3"/>
      <c r="B340" s="18"/>
      <c r="C340" s="18"/>
      <c r="D340" s="30"/>
      <c r="E340" s="18"/>
      <c r="F340" s="18"/>
      <c r="G340" s="30"/>
      <c r="H340" s="18"/>
      <c r="I340" s="18"/>
      <c r="J340" s="30"/>
      <c r="K340" s="18"/>
      <c r="L340" s="18"/>
      <c r="M340" s="30"/>
      <c r="N340" s="18"/>
      <c r="O340" s="18"/>
      <c r="Q340" s="18"/>
      <c r="R340" s="18"/>
      <c r="T340" s="18"/>
      <c r="W340" s="18"/>
      <c r="Z340" s="18"/>
      <c r="AC340" s="18"/>
      <c r="AF340" s="18"/>
      <c r="AI340" s="18"/>
      <c r="AL340" s="18"/>
      <c r="AO340" s="18"/>
      <c r="AR340" s="18"/>
      <c r="AU340" s="18"/>
      <c r="AX340" s="18"/>
      <c r="BA340" s="18"/>
      <c r="BD340" s="18"/>
      <c r="BG340" s="18"/>
      <c r="BJ340" s="18"/>
      <c r="BM340" s="18"/>
    </row>
    <row r="341" spans="1:65" x14ac:dyDescent="0.2">
      <c r="A341" s="3"/>
      <c r="B341" s="18"/>
      <c r="C341" s="18"/>
      <c r="D341" s="30"/>
      <c r="E341" s="18"/>
      <c r="F341" s="18"/>
      <c r="G341" s="30"/>
      <c r="H341" s="18"/>
      <c r="I341" s="18"/>
      <c r="J341" s="30"/>
      <c r="K341" s="18"/>
      <c r="L341" s="18"/>
      <c r="M341" s="30"/>
      <c r="N341" s="18"/>
      <c r="O341" s="18"/>
      <c r="Q341" s="18"/>
      <c r="R341" s="18"/>
      <c r="T341" s="18"/>
      <c r="W341" s="18"/>
      <c r="Z341" s="18"/>
      <c r="AC341" s="18"/>
      <c r="AF341" s="18"/>
      <c r="AI341" s="18"/>
      <c r="AL341" s="18"/>
      <c r="AO341" s="18"/>
      <c r="AR341" s="18"/>
      <c r="AU341" s="18"/>
      <c r="AX341" s="18"/>
      <c r="BA341" s="18"/>
      <c r="BD341" s="18"/>
      <c r="BG341" s="18"/>
      <c r="BJ341" s="18"/>
      <c r="BM341" s="18"/>
    </row>
    <row r="342" spans="1:65" x14ac:dyDescent="0.2">
      <c r="A342" s="3"/>
      <c r="B342" s="18"/>
      <c r="C342" s="18"/>
      <c r="D342" s="30"/>
      <c r="E342" s="18"/>
      <c r="F342" s="18"/>
      <c r="G342" s="30"/>
      <c r="H342" s="18"/>
      <c r="I342" s="18"/>
      <c r="J342" s="30"/>
      <c r="K342" s="18"/>
      <c r="L342" s="18"/>
      <c r="M342" s="30"/>
      <c r="N342" s="18"/>
      <c r="O342" s="18"/>
      <c r="Q342" s="18"/>
      <c r="R342" s="18"/>
      <c r="T342" s="18"/>
      <c r="W342" s="18"/>
      <c r="Z342" s="18"/>
      <c r="AC342" s="18"/>
      <c r="AF342" s="18"/>
      <c r="AI342" s="18"/>
      <c r="AL342" s="18"/>
      <c r="AO342" s="18"/>
      <c r="AR342" s="18"/>
      <c r="AU342" s="18"/>
      <c r="AX342" s="18"/>
      <c r="BA342" s="18"/>
      <c r="BD342" s="18"/>
      <c r="BG342" s="18"/>
      <c r="BJ342" s="18"/>
      <c r="BM342" s="18"/>
    </row>
    <row r="343" spans="1:65" x14ac:dyDescent="0.2">
      <c r="A343" s="3"/>
      <c r="B343" s="18"/>
      <c r="C343" s="18"/>
      <c r="D343" s="30"/>
      <c r="E343" s="18"/>
      <c r="F343" s="18"/>
      <c r="G343" s="30"/>
      <c r="H343" s="18"/>
      <c r="I343" s="18"/>
      <c r="J343" s="30"/>
      <c r="K343" s="18"/>
      <c r="L343" s="18"/>
      <c r="M343" s="30"/>
      <c r="N343" s="18"/>
      <c r="O343" s="18"/>
      <c r="Q343" s="18"/>
      <c r="R343" s="18"/>
      <c r="T343" s="18"/>
      <c r="W343" s="18"/>
      <c r="Z343" s="18"/>
      <c r="AC343" s="18"/>
      <c r="AF343" s="18"/>
      <c r="AI343" s="18"/>
      <c r="AL343" s="18"/>
      <c r="AO343" s="18"/>
      <c r="AR343" s="18"/>
      <c r="AU343" s="18"/>
      <c r="AX343" s="18"/>
      <c r="BA343" s="18"/>
      <c r="BD343" s="18"/>
      <c r="BG343" s="18"/>
      <c r="BJ343" s="18"/>
      <c r="BM343" s="18"/>
    </row>
    <row r="344" spans="1:65" x14ac:dyDescent="0.2">
      <c r="A344" s="3"/>
      <c r="B344" s="18"/>
      <c r="C344" s="18"/>
      <c r="D344" s="30"/>
      <c r="E344" s="18"/>
      <c r="F344" s="18"/>
      <c r="G344" s="30"/>
      <c r="H344" s="18"/>
      <c r="I344" s="18"/>
      <c r="J344" s="30"/>
      <c r="K344" s="18"/>
      <c r="L344" s="18"/>
      <c r="M344" s="30"/>
      <c r="N344" s="18"/>
      <c r="O344" s="18"/>
      <c r="Q344" s="18"/>
      <c r="R344" s="18"/>
      <c r="T344" s="18"/>
      <c r="W344" s="18"/>
      <c r="Z344" s="18"/>
      <c r="AC344" s="18"/>
      <c r="AF344" s="18"/>
      <c r="AI344" s="18"/>
      <c r="AL344" s="18"/>
      <c r="AO344" s="18"/>
      <c r="AR344" s="18"/>
      <c r="AU344" s="18"/>
      <c r="AX344" s="18"/>
      <c r="BA344" s="18"/>
      <c r="BD344" s="18"/>
      <c r="BG344" s="18"/>
      <c r="BJ344" s="18"/>
      <c r="BM344" s="18"/>
    </row>
    <row r="345" spans="1:65" x14ac:dyDescent="0.2">
      <c r="A345" s="3"/>
      <c r="B345" s="18"/>
      <c r="C345" s="18"/>
      <c r="D345" s="30"/>
      <c r="E345" s="18"/>
      <c r="F345" s="18"/>
      <c r="G345" s="30"/>
      <c r="H345" s="18"/>
      <c r="I345" s="18"/>
      <c r="J345" s="30"/>
      <c r="K345" s="18"/>
      <c r="L345" s="18"/>
      <c r="M345" s="30"/>
      <c r="N345" s="18"/>
      <c r="O345" s="18"/>
      <c r="Q345" s="18"/>
      <c r="R345" s="18"/>
      <c r="T345" s="18"/>
      <c r="W345" s="18"/>
      <c r="Z345" s="18"/>
      <c r="AC345" s="18"/>
      <c r="AF345" s="18"/>
      <c r="AI345" s="18"/>
      <c r="AL345" s="18"/>
      <c r="AO345" s="18"/>
      <c r="AR345" s="18"/>
      <c r="AU345" s="18"/>
      <c r="AX345" s="18"/>
      <c r="BA345" s="18"/>
      <c r="BD345" s="18"/>
      <c r="BG345" s="18"/>
      <c r="BJ345" s="18"/>
      <c r="BM345" s="18"/>
    </row>
    <row r="346" spans="1:65" x14ac:dyDescent="0.2">
      <c r="A346" s="3"/>
      <c r="B346" s="18"/>
      <c r="C346" s="18"/>
      <c r="D346" s="30"/>
      <c r="E346" s="18"/>
      <c r="F346" s="18"/>
      <c r="G346" s="30"/>
      <c r="H346" s="18"/>
      <c r="I346" s="18"/>
      <c r="J346" s="30"/>
      <c r="K346" s="18"/>
      <c r="L346" s="18"/>
      <c r="M346" s="30"/>
      <c r="N346" s="18"/>
      <c r="O346" s="18"/>
      <c r="Q346" s="18"/>
      <c r="R346" s="18"/>
      <c r="T346" s="18"/>
      <c r="W346" s="18"/>
      <c r="Z346" s="18"/>
      <c r="AC346" s="18"/>
      <c r="AF346" s="18"/>
      <c r="AI346" s="18"/>
      <c r="AL346" s="18"/>
      <c r="AO346" s="18"/>
      <c r="AR346" s="18"/>
      <c r="AU346" s="18"/>
      <c r="AX346" s="18"/>
      <c r="BA346" s="18"/>
      <c r="BD346" s="18"/>
      <c r="BG346" s="18"/>
      <c r="BJ346" s="18"/>
      <c r="BM346" s="18"/>
    </row>
    <row r="347" spans="1:65" x14ac:dyDescent="0.2">
      <c r="A347" s="3"/>
      <c r="B347" s="18"/>
      <c r="C347" s="18"/>
      <c r="D347" s="30"/>
      <c r="E347" s="18"/>
      <c r="F347" s="18"/>
      <c r="G347" s="30"/>
      <c r="H347" s="18"/>
      <c r="I347" s="18"/>
      <c r="J347" s="30"/>
      <c r="K347" s="18"/>
      <c r="L347" s="18"/>
      <c r="M347" s="30"/>
      <c r="N347" s="18"/>
      <c r="O347" s="18"/>
      <c r="Q347" s="18"/>
      <c r="R347" s="18"/>
      <c r="T347" s="18"/>
      <c r="W347" s="18"/>
      <c r="Z347" s="18"/>
      <c r="AC347" s="18"/>
      <c r="AF347" s="18"/>
      <c r="AI347" s="18"/>
      <c r="AL347" s="18"/>
      <c r="AO347" s="18"/>
      <c r="AR347" s="18"/>
      <c r="AU347" s="18"/>
      <c r="AX347" s="18"/>
      <c r="BA347" s="18"/>
      <c r="BD347" s="18"/>
      <c r="BG347" s="18"/>
      <c r="BJ347" s="18"/>
      <c r="BM347" s="18"/>
    </row>
    <row r="348" spans="1:65" x14ac:dyDescent="0.2">
      <c r="A348" s="3"/>
      <c r="B348" s="18"/>
      <c r="C348" s="18"/>
      <c r="D348" s="30"/>
      <c r="E348" s="18"/>
      <c r="F348" s="18"/>
      <c r="G348" s="30"/>
      <c r="H348" s="18"/>
      <c r="I348" s="18"/>
      <c r="J348" s="30"/>
      <c r="K348" s="18"/>
      <c r="L348" s="18"/>
      <c r="M348" s="30"/>
      <c r="N348" s="18"/>
      <c r="O348" s="18"/>
      <c r="Q348" s="18"/>
      <c r="R348" s="18"/>
      <c r="T348" s="18"/>
      <c r="W348" s="18"/>
      <c r="Z348" s="18"/>
      <c r="AC348" s="18"/>
      <c r="AF348" s="18"/>
      <c r="AI348" s="18"/>
      <c r="AL348" s="18"/>
      <c r="AO348" s="18"/>
      <c r="AR348" s="18"/>
      <c r="AU348" s="18"/>
      <c r="AX348" s="18"/>
      <c r="BA348" s="18"/>
      <c r="BD348" s="18"/>
      <c r="BG348" s="18"/>
      <c r="BJ348" s="18"/>
      <c r="BM348" s="18"/>
    </row>
    <row r="349" spans="1:65" x14ac:dyDescent="0.2">
      <c r="A349" s="3"/>
      <c r="B349" s="18"/>
      <c r="C349" s="18"/>
      <c r="D349" s="30"/>
      <c r="E349" s="18"/>
      <c r="F349" s="18"/>
      <c r="G349" s="30"/>
      <c r="H349" s="18"/>
      <c r="I349" s="18"/>
      <c r="J349" s="30"/>
      <c r="K349" s="18"/>
      <c r="L349" s="18"/>
      <c r="M349" s="30"/>
      <c r="N349" s="18"/>
      <c r="O349" s="18"/>
      <c r="Q349" s="18"/>
      <c r="R349" s="18"/>
      <c r="T349" s="18"/>
      <c r="W349" s="18"/>
      <c r="Z349" s="18"/>
      <c r="AC349" s="18"/>
      <c r="AF349" s="18"/>
      <c r="AI349" s="18"/>
      <c r="AL349" s="18"/>
      <c r="AO349" s="18"/>
      <c r="AR349" s="18"/>
      <c r="AU349" s="18"/>
      <c r="AX349" s="18"/>
      <c r="BA349" s="18"/>
      <c r="BD349" s="18"/>
      <c r="BG349" s="18"/>
      <c r="BJ349" s="18"/>
      <c r="BM349" s="18"/>
    </row>
    <row r="350" spans="1:65" x14ac:dyDescent="0.2">
      <c r="A350" s="3"/>
      <c r="B350" s="18"/>
      <c r="C350" s="18"/>
      <c r="D350" s="30"/>
      <c r="E350" s="18"/>
      <c r="F350" s="18"/>
      <c r="G350" s="30"/>
      <c r="H350" s="18"/>
      <c r="I350" s="18"/>
      <c r="J350" s="30"/>
      <c r="K350" s="18"/>
      <c r="L350" s="18"/>
      <c r="M350" s="30"/>
      <c r="N350" s="18"/>
      <c r="O350" s="18"/>
      <c r="Q350" s="18"/>
      <c r="R350" s="18"/>
      <c r="T350" s="18"/>
      <c r="W350" s="18"/>
      <c r="Z350" s="18"/>
      <c r="AC350" s="18"/>
      <c r="AF350" s="18"/>
      <c r="AI350" s="18"/>
      <c r="AL350" s="18"/>
      <c r="AO350" s="18"/>
      <c r="AR350" s="18"/>
      <c r="AU350" s="18"/>
      <c r="AX350" s="18"/>
      <c r="BA350" s="18"/>
      <c r="BD350" s="18"/>
      <c r="BG350" s="18"/>
      <c r="BJ350" s="18"/>
      <c r="BM350" s="18"/>
    </row>
    <row r="351" spans="1:65" x14ac:dyDescent="0.2">
      <c r="A351" s="3"/>
      <c r="B351" s="18"/>
      <c r="C351" s="18"/>
      <c r="D351" s="30"/>
      <c r="E351" s="18"/>
      <c r="F351" s="18"/>
      <c r="G351" s="30"/>
      <c r="H351" s="18"/>
      <c r="I351" s="18"/>
      <c r="J351" s="30"/>
      <c r="K351" s="18"/>
      <c r="L351" s="18"/>
      <c r="M351" s="30"/>
      <c r="N351" s="18"/>
      <c r="O351" s="18"/>
      <c r="Q351" s="18"/>
      <c r="R351" s="18"/>
      <c r="T351" s="18"/>
      <c r="W351" s="18"/>
      <c r="Z351" s="18"/>
      <c r="AC351" s="18"/>
      <c r="AF351" s="18"/>
      <c r="AI351" s="18"/>
      <c r="AL351" s="18"/>
      <c r="AO351" s="18"/>
      <c r="AR351" s="18"/>
      <c r="AU351" s="18"/>
      <c r="AX351" s="18"/>
      <c r="BA351" s="18"/>
      <c r="BD351" s="18"/>
      <c r="BG351" s="18"/>
      <c r="BJ351" s="18"/>
      <c r="BM351" s="18"/>
    </row>
    <row r="352" spans="1:65" x14ac:dyDescent="0.2">
      <c r="A352" s="3"/>
      <c r="B352" s="18"/>
      <c r="C352" s="18"/>
      <c r="D352" s="30"/>
      <c r="E352" s="18"/>
      <c r="F352" s="18"/>
      <c r="G352" s="30"/>
      <c r="H352" s="18"/>
      <c r="I352" s="18"/>
      <c r="J352" s="30"/>
      <c r="K352" s="18"/>
      <c r="L352" s="18"/>
      <c r="M352" s="30"/>
      <c r="N352" s="18"/>
      <c r="O352" s="18"/>
      <c r="Q352" s="18"/>
      <c r="R352" s="18"/>
      <c r="T352" s="18"/>
      <c r="W352" s="18"/>
      <c r="Z352" s="18"/>
      <c r="AC352" s="18"/>
      <c r="AF352" s="18"/>
      <c r="AI352" s="18"/>
      <c r="AL352" s="18"/>
      <c r="AO352" s="18"/>
      <c r="AR352" s="18"/>
      <c r="AU352" s="18"/>
      <c r="AX352" s="18"/>
      <c r="BA352" s="18"/>
      <c r="BD352" s="18"/>
      <c r="BG352" s="18"/>
      <c r="BJ352" s="18"/>
      <c r="BM352" s="18"/>
    </row>
    <row r="353" spans="1:65" x14ac:dyDescent="0.2">
      <c r="A353" s="3"/>
      <c r="B353" s="18"/>
      <c r="C353" s="18"/>
      <c r="D353" s="30"/>
      <c r="E353" s="18"/>
      <c r="F353" s="18"/>
      <c r="G353" s="30"/>
      <c r="H353" s="18"/>
      <c r="I353" s="18"/>
      <c r="J353" s="30"/>
      <c r="K353" s="18"/>
      <c r="L353" s="18"/>
      <c r="M353" s="30"/>
      <c r="N353" s="18"/>
      <c r="O353" s="18"/>
      <c r="Q353" s="18"/>
      <c r="R353" s="18"/>
      <c r="T353" s="18"/>
      <c r="W353" s="18"/>
      <c r="Z353" s="18"/>
      <c r="AC353" s="18"/>
      <c r="AF353" s="18"/>
      <c r="AI353" s="18"/>
      <c r="AL353" s="18"/>
      <c r="AO353" s="18"/>
      <c r="AR353" s="18"/>
      <c r="AU353" s="18"/>
      <c r="AX353" s="18"/>
      <c r="BA353" s="18"/>
      <c r="BD353" s="18"/>
      <c r="BG353" s="18"/>
      <c r="BJ353" s="18"/>
      <c r="BM353" s="18"/>
    </row>
    <row r="354" spans="1:65" x14ac:dyDescent="0.2">
      <c r="A354" s="3"/>
      <c r="B354" s="18"/>
      <c r="C354" s="18"/>
      <c r="D354" s="30"/>
      <c r="E354" s="18"/>
      <c r="F354" s="18"/>
      <c r="G354" s="30"/>
      <c r="H354" s="18"/>
      <c r="I354" s="18"/>
      <c r="J354" s="30"/>
      <c r="K354" s="18"/>
      <c r="L354" s="18"/>
      <c r="M354" s="30"/>
      <c r="N354" s="18"/>
      <c r="O354" s="18"/>
      <c r="Q354" s="18"/>
      <c r="R354" s="18"/>
      <c r="T354" s="18"/>
      <c r="W354" s="18"/>
      <c r="Z354" s="18"/>
      <c r="AC354" s="18"/>
      <c r="AF354" s="18"/>
      <c r="AI354" s="18"/>
      <c r="AL354" s="18"/>
      <c r="AO354" s="18"/>
      <c r="AR354" s="18"/>
      <c r="AU354" s="18"/>
      <c r="AX354" s="18"/>
      <c r="BA354" s="18"/>
      <c r="BD354" s="18"/>
      <c r="BG354" s="18"/>
      <c r="BJ354" s="18"/>
      <c r="BM354" s="18"/>
    </row>
    <row r="355" spans="1:65" x14ac:dyDescent="0.2">
      <c r="A355" s="3"/>
      <c r="B355" s="18"/>
      <c r="C355" s="18"/>
      <c r="D355" s="30"/>
      <c r="E355" s="18"/>
      <c r="F355" s="18"/>
      <c r="G355" s="30"/>
      <c r="H355" s="18"/>
      <c r="I355" s="18"/>
      <c r="J355" s="30"/>
      <c r="K355" s="18"/>
      <c r="L355" s="18"/>
      <c r="M355" s="30"/>
      <c r="N355" s="18"/>
      <c r="O355" s="18"/>
      <c r="Q355" s="18"/>
      <c r="R355" s="18"/>
      <c r="T355" s="18"/>
      <c r="W355" s="18"/>
      <c r="Z355" s="18"/>
      <c r="AC355" s="18"/>
      <c r="AF355" s="18"/>
      <c r="AI355" s="18"/>
      <c r="AL355" s="18"/>
      <c r="AO355" s="18"/>
      <c r="AR355" s="18"/>
      <c r="AU355" s="18"/>
      <c r="AX355" s="18"/>
      <c r="BA355" s="18"/>
      <c r="BD355" s="18"/>
      <c r="BG355" s="18"/>
      <c r="BJ355" s="18"/>
      <c r="BM355" s="18"/>
    </row>
    <row r="356" spans="1:65" x14ac:dyDescent="0.2">
      <c r="A356" s="3"/>
      <c r="B356" s="18"/>
      <c r="C356" s="18"/>
      <c r="D356" s="30"/>
      <c r="E356" s="18"/>
      <c r="F356" s="18"/>
      <c r="G356" s="30"/>
      <c r="H356" s="18"/>
      <c r="I356" s="18"/>
      <c r="J356" s="30"/>
      <c r="K356" s="18"/>
      <c r="L356" s="18"/>
      <c r="M356" s="30"/>
      <c r="N356" s="18"/>
      <c r="O356" s="18"/>
      <c r="Q356" s="18"/>
      <c r="R356" s="18"/>
      <c r="T356" s="18"/>
      <c r="W356" s="18"/>
      <c r="Z356" s="18"/>
      <c r="AC356" s="18"/>
      <c r="AF356" s="18"/>
      <c r="AI356" s="18"/>
      <c r="AL356" s="18"/>
      <c r="AO356" s="18"/>
      <c r="AR356" s="18"/>
      <c r="AU356" s="18"/>
      <c r="AX356" s="18"/>
      <c r="BA356" s="18"/>
      <c r="BD356" s="18"/>
      <c r="BG356" s="18"/>
      <c r="BJ356" s="18"/>
      <c r="BM356" s="18"/>
    </row>
    <row r="357" spans="1:65" x14ac:dyDescent="0.2">
      <c r="A357" s="3"/>
      <c r="B357" s="18"/>
      <c r="C357" s="18"/>
      <c r="D357" s="30"/>
      <c r="E357" s="18"/>
      <c r="F357" s="18"/>
      <c r="G357" s="30"/>
      <c r="H357" s="18"/>
      <c r="I357" s="18"/>
      <c r="J357" s="30"/>
      <c r="K357" s="18"/>
      <c r="L357" s="18"/>
      <c r="M357" s="30"/>
      <c r="N357" s="18"/>
      <c r="O357" s="18"/>
      <c r="Q357" s="18"/>
      <c r="R357" s="18"/>
      <c r="T357" s="18"/>
      <c r="W357" s="18"/>
      <c r="Z357" s="18"/>
      <c r="AC357" s="18"/>
      <c r="AF357" s="18"/>
      <c r="AI357" s="18"/>
      <c r="AL357" s="18"/>
      <c r="AO357" s="18"/>
      <c r="AR357" s="18"/>
      <c r="AU357" s="18"/>
      <c r="AX357" s="18"/>
      <c r="BA357" s="18"/>
      <c r="BD357" s="18"/>
      <c r="BG357" s="18"/>
      <c r="BJ357" s="18"/>
      <c r="BM357" s="18"/>
    </row>
    <row r="358" spans="1:65" x14ac:dyDescent="0.2">
      <c r="A358" s="3"/>
      <c r="B358" s="18"/>
      <c r="C358" s="18"/>
      <c r="D358" s="30"/>
      <c r="E358" s="18"/>
      <c r="F358" s="18"/>
      <c r="G358" s="30"/>
      <c r="H358" s="18"/>
      <c r="I358" s="18"/>
      <c r="J358" s="30"/>
      <c r="K358" s="18"/>
      <c r="L358" s="18"/>
      <c r="M358" s="30"/>
      <c r="N358" s="18"/>
      <c r="O358" s="18"/>
      <c r="Q358" s="18"/>
      <c r="R358" s="18"/>
      <c r="T358" s="18"/>
      <c r="W358" s="18"/>
      <c r="Z358" s="18"/>
      <c r="AC358" s="18"/>
      <c r="AF358" s="18"/>
      <c r="AI358" s="18"/>
      <c r="AL358" s="18"/>
      <c r="AO358" s="18"/>
      <c r="AR358" s="18"/>
      <c r="AU358" s="18"/>
      <c r="AX358" s="18"/>
      <c r="BA358" s="18"/>
      <c r="BD358" s="18"/>
      <c r="BG358" s="18"/>
      <c r="BJ358" s="18"/>
      <c r="BM358" s="18"/>
    </row>
    <row r="359" spans="1:65" x14ac:dyDescent="0.2">
      <c r="A359" s="3"/>
      <c r="B359" s="18"/>
      <c r="C359" s="18"/>
      <c r="D359" s="30"/>
      <c r="E359" s="18"/>
      <c r="F359" s="18"/>
      <c r="G359" s="30"/>
      <c r="H359" s="18"/>
      <c r="I359" s="18"/>
      <c r="J359" s="30"/>
      <c r="K359" s="18"/>
      <c r="L359" s="18"/>
      <c r="M359" s="30"/>
      <c r="N359" s="18"/>
      <c r="O359" s="18"/>
      <c r="Q359" s="18"/>
      <c r="R359" s="18"/>
      <c r="T359" s="18"/>
      <c r="W359" s="18"/>
      <c r="Z359" s="18"/>
      <c r="AC359" s="18"/>
      <c r="AF359" s="18"/>
      <c r="AI359" s="18"/>
      <c r="AL359" s="18"/>
      <c r="AO359" s="18"/>
      <c r="AR359" s="18"/>
      <c r="AU359" s="18"/>
      <c r="AX359" s="18"/>
      <c r="BA359" s="18"/>
      <c r="BD359" s="18"/>
      <c r="BG359" s="18"/>
      <c r="BJ359" s="18"/>
      <c r="BM359" s="18"/>
    </row>
    <row r="360" spans="1:65" x14ac:dyDescent="0.2">
      <c r="A360" s="3"/>
      <c r="B360" s="18"/>
      <c r="C360" s="18"/>
      <c r="D360" s="30"/>
      <c r="E360" s="18"/>
      <c r="F360" s="18"/>
      <c r="G360" s="30"/>
      <c r="H360" s="18"/>
      <c r="I360" s="18"/>
      <c r="J360" s="30"/>
      <c r="K360" s="18"/>
      <c r="L360" s="18"/>
      <c r="M360" s="30"/>
      <c r="N360" s="18"/>
      <c r="O360" s="18"/>
      <c r="Q360" s="18"/>
      <c r="R360" s="18"/>
      <c r="T360" s="18"/>
      <c r="W360" s="18"/>
      <c r="Z360" s="18"/>
      <c r="AC360" s="18"/>
      <c r="AF360" s="18"/>
      <c r="AI360" s="18"/>
      <c r="AL360" s="18"/>
      <c r="AO360" s="18"/>
      <c r="AR360" s="18"/>
      <c r="AU360" s="18"/>
      <c r="AX360" s="18"/>
      <c r="BA360" s="18"/>
      <c r="BD360" s="18"/>
      <c r="BG360" s="18"/>
      <c r="BJ360" s="18"/>
      <c r="BM360" s="18"/>
    </row>
    <row r="361" spans="1:65" x14ac:dyDescent="0.2">
      <c r="A361" s="3"/>
      <c r="B361" s="18"/>
      <c r="C361" s="18"/>
      <c r="D361" s="30"/>
      <c r="E361" s="18"/>
      <c r="F361" s="18"/>
      <c r="G361" s="30"/>
      <c r="H361" s="18"/>
      <c r="I361" s="18"/>
      <c r="J361" s="30"/>
      <c r="K361" s="18"/>
      <c r="L361" s="18"/>
      <c r="M361" s="30"/>
      <c r="N361" s="18"/>
      <c r="O361" s="18"/>
      <c r="Q361" s="18"/>
      <c r="R361" s="18"/>
      <c r="T361" s="18"/>
      <c r="W361" s="18"/>
      <c r="Z361" s="18"/>
      <c r="AC361" s="18"/>
      <c r="AF361" s="18"/>
      <c r="AI361" s="18"/>
      <c r="AL361" s="18"/>
      <c r="AO361" s="18"/>
      <c r="AR361" s="18"/>
      <c r="AU361" s="18"/>
      <c r="AX361" s="18"/>
      <c r="BA361" s="18"/>
      <c r="BD361" s="18"/>
      <c r="BG361" s="18"/>
      <c r="BJ361" s="18"/>
      <c r="BM361" s="18"/>
    </row>
    <row r="362" spans="1:65" x14ac:dyDescent="0.2">
      <c r="A362" s="3"/>
      <c r="B362" s="18"/>
      <c r="C362" s="18"/>
      <c r="D362" s="30"/>
      <c r="E362" s="18"/>
      <c r="F362" s="18"/>
      <c r="G362" s="30"/>
      <c r="H362" s="18"/>
      <c r="I362" s="18"/>
      <c r="J362" s="30"/>
      <c r="K362" s="18"/>
      <c r="L362" s="18"/>
      <c r="M362" s="30"/>
      <c r="N362" s="18"/>
      <c r="O362" s="18"/>
      <c r="Q362" s="18"/>
      <c r="R362" s="18"/>
      <c r="T362" s="18"/>
      <c r="W362" s="18"/>
      <c r="Z362" s="18"/>
      <c r="AC362" s="18"/>
      <c r="AF362" s="18"/>
      <c r="AI362" s="18"/>
      <c r="AL362" s="18"/>
      <c r="AO362" s="18"/>
      <c r="AR362" s="18"/>
      <c r="AU362" s="18"/>
      <c r="AX362" s="18"/>
      <c r="BA362" s="18"/>
      <c r="BD362" s="18"/>
      <c r="BG362" s="18"/>
      <c r="BJ362" s="18"/>
      <c r="BM362" s="18"/>
    </row>
    <row r="363" spans="1:65" x14ac:dyDescent="0.2">
      <c r="A363" s="3"/>
      <c r="B363" s="18"/>
      <c r="C363" s="18"/>
      <c r="D363" s="30"/>
      <c r="E363" s="18"/>
      <c r="F363" s="18"/>
      <c r="G363" s="30"/>
      <c r="H363" s="18"/>
      <c r="I363" s="18"/>
      <c r="J363" s="30"/>
      <c r="K363" s="18"/>
      <c r="L363" s="18"/>
      <c r="M363" s="30"/>
      <c r="N363" s="18"/>
      <c r="O363" s="18"/>
      <c r="Q363" s="18"/>
      <c r="R363" s="18"/>
      <c r="T363" s="18"/>
      <c r="W363" s="18"/>
      <c r="Z363" s="18"/>
      <c r="AC363" s="18"/>
      <c r="AF363" s="18"/>
      <c r="AI363" s="18"/>
      <c r="AL363" s="18"/>
      <c r="AO363" s="18"/>
      <c r="AR363" s="18"/>
      <c r="AU363" s="18"/>
      <c r="AX363" s="18"/>
      <c r="BA363" s="18"/>
      <c r="BD363" s="18"/>
      <c r="BG363" s="18"/>
      <c r="BJ363" s="18"/>
      <c r="BM363" s="18"/>
    </row>
    <row r="364" spans="1:65" x14ac:dyDescent="0.2">
      <c r="A364" s="3"/>
      <c r="B364" s="18"/>
      <c r="C364" s="18"/>
      <c r="D364" s="30"/>
      <c r="E364" s="18"/>
      <c r="F364" s="18"/>
      <c r="G364" s="30"/>
      <c r="H364" s="18"/>
      <c r="I364" s="18"/>
      <c r="J364" s="30"/>
      <c r="K364" s="18"/>
      <c r="L364" s="18"/>
      <c r="M364" s="30"/>
      <c r="N364" s="18"/>
      <c r="O364" s="18"/>
      <c r="Q364" s="18"/>
      <c r="R364" s="18"/>
      <c r="T364" s="18"/>
      <c r="W364" s="18"/>
      <c r="Z364" s="18"/>
      <c r="AC364" s="18"/>
      <c r="AF364" s="18"/>
      <c r="AI364" s="18"/>
      <c r="AL364" s="18"/>
      <c r="AO364" s="18"/>
      <c r="AR364" s="18"/>
      <c r="AU364" s="18"/>
      <c r="AX364" s="18"/>
      <c r="BA364" s="18"/>
      <c r="BD364" s="18"/>
      <c r="BG364" s="18"/>
      <c r="BJ364" s="18"/>
      <c r="BM364" s="18"/>
    </row>
    <row r="365" spans="1:65" x14ac:dyDescent="0.2">
      <c r="A365" s="3"/>
      <c r="B365" s="18"/>
      <c r="C365" s="18"/>
      <c r="D365" s="30"/>
      <c r="E365" s="18"/>
      <c r="F365" s="18"/>
      <c r="G365" s="30"/>
      <c r="H365" s="18"/>
      <c r="I365" s="18"/>
      <c r="J365" s="30"/>
      <c r="K365" s="18"/>
      <c r="L365" s="18"/>
      <c r="M365" s="30"/>
      <c r="N365" s="18"/>
      <c r="O365" s="18"/>
      <c r="Q365" s="18"/>
      <c r="R365" s="18"/>
      <c r="T365" s="18"/>
      <c r="W365" s="18"/>
      <c r="Z365" s="18"/>
      <c r="AC365" s="18"/>
      <c r="AF365" s="18"/>
      <c r="AI365" s="18"/>
      <c r="AL365" s="18"/>
      <c r="AO365" s="18"/>
      <c r="AR365" s="18"/>
      <c r="AU365" s="18"/>
      <c r="AX365" s="18"/>
      <c r="BA365" s="18"/>
      <c r="BD365" s="18"/>
      <c r="BG365" s="18"/>
      <c r="BJ365" s="18"/>
      <c r="BM365" s="18"/>
    </row>
    <row r="366" spans="1:65" x14ac:dyDescent="0.2">
      <c r="A366" s="3"/>
      <c r="B366" s="18"/>
      <c r="C366" s="18"/>
      <c r="D366" s="30"/>
      <c r="E366" s="18"/>
      <c r="F366" s="18"/>
      <c r="G366" s="30"/>
      <c r="H366" s="18"/>
      <c r="I366" s="18"/>
      <c r="J366" s="30"/>
      <c r="K366" s="18"/>
      <c r="L366" s="18"/>
      <c r="M366" s="30"/>
      <c r="N366" s="18"/>
      <c r="O366" s="18"/>
      <c r="Q366" s="18"/>
      <c r="R366" s="18"/>
      <c r="T366" s="18"/>
      <c r="W366" s="18"/>
      <c r="Z366" s="18"/>
      <c r="AC366" s="18"/>
      <c r="AF366" s="18"/>
      <c r="AI366" s="18"/>
      <c r="AL366" s="18"/>
      <c r="AO366" s="18"/>
      <c r="AR366" s="18"/>
      <c r="AU366" s="18"/>
      <c r="AX366" s="18"/>
      <c r="BA366" s="18"/>
      <c r="BD366" s="18"/>
      <c r="BG366" s="18"/>
      <c r="BJ366" s="18"/>
      <c r="BM366" s="18"/>
    </row>
    <row r="367" spans="1:65" x14ac:dyDescent="0.2">
      <c r="A367" s="3"/>
      <c r="B367" s="18"/>
      <c r="C367" s="18"/>
      <c r="D367" s="30"/>
      <c r="E367" s="18"/>
      <c r="F367" s="18"/>
      <c r="G367" s="30"/>
      <c r="H367" s="18"/>
      <c r="I367" s="18"/>
      <c r="J367" s="30"/>
      <c r="K367" s="18"/>
      <c r="L367" s="18"/>
      <c r="M367" s="30"/>
      <c r="N367" s="18"/>
      <c r="O367" s="18"/>
      <c r="Q367" s="18"/>
      <c r="R367" s="18"/>
      <c r="T367" s="18"/>
      <c r="W367" s="18"/>
      <c r="Z367" s="18"/>
      <c r="AC367" s="18"/>
      <c r="AF367" s="18"/>
      <c r="AI367" s="18"/>
      <c r="AL367" s="18"/>
      <c r="AO367" s="18"/>
      <c r="AR367" s="18"/>
      <c r="AU367" s="18"/>
      <c r="AX367" s="18"/>
      <c r="BA367" s="18"/>
      <c r="BD367" s="18"/>
      <c r="BG367" s="18"/>
      <c r="BJ367" s="18"/>
      <c r="BM367" s="18"/>
    </row>
    <row r="368" spans="1:65" x14ac:dyDescent="0.2">
      <c r="A368" s="3"/>
      <c r="B368" s="18"/>
      <c r="C368" s="18"/>
      <c r="D368" s="30"/>
      <c r="E368" s="18"/>
      <c r="F368" s="18"/>
      <c r="G368" s="30"/>
      <c r="H368" s="18"/>
      <c r="I368" s="18"/>
      <c r="J368" s="30"/>
      <c r="K368" s="18"/>
      <c r="L368" s="18"/>
      <c r="M368" s="30"/>
      <c r="N368" s="18"/>
      <c r="O368" s="18"/>
      <c r="Q368" s="18"/>
      <c r="R368" s="18"/>
      <c r="T368" s="18"/>
      <c r="W368" s="18"/>
      <c r="Z368" s="18"/>
      <c r="AC368" s="18"/>
      <c r="AF368" s="18"/>
      <c r="AI368" s="18"/>
      <c r="AL368" s="18"/>
      <c r="AO368" s="18"/>
      <c r="AR368" s="18"/>
      <c r="AU368" s="18"/>
      <c r="AX368" s="18"/>
      <c r="BA368" s="18"/>
      <c r="BD368" s="18"/>
      <c r="BG368" s="18"/>
      <c r="BJ368" s="18"/>
      <c r="BM368" s="18"/>
    </row>
    <row r="369" spans="1:65" x14ac:dyDescent="0.2">
      <c r="A369" s="3"/>
      <c r="B369" s="18"/>
      <c r="C369" s="18"/>
      <c r="D369" s="30"/>
      <c r="E369" s="18"/>
      <c r="F369" s="18"/>
      <c r="G369" s="30"/>
      <c r="H369" s="18"/>
      <c r="I369" s="18"/>
      <c r="J369" s="30"/>
      <c r="K369" s="18"/>
      <c r="L369" s="18"/>
      <c r="M369" s="30"/>
      <c r="N369" s="18"/>
      <c r="O369" s="18"/>
      <c r="Q369" s="18"/>
      <c r="R369" s="18"/>
      <c r="T369" s="18"/>
      <c r="W369" s="18"/>
      <c r="Z369" s="18"/>
      <c r="AC369" s="18"/>
      <c r="AF369" s="18"/>
      <c r="AI369" s="18"/>
      <c r="AL369" s="18"/>
      <c r="AO369" s="18"/>
      <c r="AR369" s="18"/>
      <c r="AU369" s="18"/>
      <c r="AX369" s="18"/>
      <c r="BA369" s="18"/>
      <c r="BD369" s="18"/>
      <c r="BG369" s="18"/>
      <c r="BJ369" s="18"/>
      <c r="BM369" s="18"/>
    </row>
    <row r="370" spans="1:65" x14ac:dyDescent="0.2">
      <c r="A370" s="3"/>
      <c r="B370" s="18"/>
      <c r="C370" s="18"/>
      <c r="D370" s="30"/>
      <c r="E370" s="18"/>
      <c r="F370" s="18"/>
      <c r="G370" s="30"/>
      <c r="H370" s="18"/>
      <c r="I370" s="18"/>
      <c r="J370" s="30"/>
      <c r="K370" s="18"/>
      <c r="L370" s="18"/>
      <c r="M370" s="30"/>
      <c r="N370" s="18"/>
      <c r="O370" s="18"/>
      <c r="Q370" s="18"/>
      <c r="R370" s="18"/>
      <c r="T370" s="18"/>
      <c r="W370" s="18"/>
      <c r="Z370" s="18"/>
      <c r="AC370" s="18"/>
      <c r="AF370" s="18"/>
      <c r="AI370" s="18"/>
      <c r="AL370" s="18"/>
      <c r="AO370" s="18"/>
      <c r="AR370" s="18"/>
      <c r="AU370" s="18"/>
      <c r="AX370" s="18"/>
      <c r="BA370" s="18"/>
      <c r="BD370" s="18"/>
      <c r="BG370" s="18"/>
      <c r="BJ370" s="18"/>
      <c r="BM370" s="18"/>
    </row>
    <row r="371" spans="1:65" x14ac:dyDescent="0.2">
      <c r="A371" s="3"/>
      <c r="B371" s="18"/>
      <c r="C371" s="18"/>
      <c r="D371" s="30"/>
      <c r="E371" s="18"/>
      <c r="F371" s="18"/>
      <c r="G371" s="30"/>
      <c r="H371" s="18"/>
      <c r="I371" s="18"/>
      <c r="J371" s="30"/>
      <c r="K371" s="18"/>
      <c r="L371" s="18"/>
      <c r="M371" s="30"/>
      <c r="N371" s="18"/>
      <c r="O371" s="18"/>
      <c r="Q371" s="18"/>
      <c r="R371" s="18"/>
      <c r="T371" s="18"/>
      <c r="W371" s="18"/>
      <c r="Z371" s="18"/>
      <c r="AC371" s="18"/>
      <c r="AF371" s="18"/>
      <c r="AI371" s="18"/>
      <c r="AL371" s="18"/>
      <c r="AO371" s="18"/>
      <c r="AR371" s="18"/>
      <c r="AU371" s="18"/>
      <c r="AX371" s="18"/>
      <c r="BA371" s="18"/>
      <c r="BD371" s="18"/>
      <c r="BG371" s="18"/>
      <c r="BJ371" s="18"/>
      <c r="BM371" s="18"/>
    </row>
    <row r="372" spans="1:65" x14ac:dyDescent="0.2">
      <c r="A372" s="3"/>
      <c r="B372" s="18"/>
      <c r="C372" s="18"/>
      <c r="D372" s="30"/>
      <c r="E372" s="18"/>
      <c r="F372" s="18"/>
      <c r="G372" s="30"/>
      <c r="H372" s="18"/>
      <c r="I372" s="18"/>
      <c r="J372" s="30"/>
      <c r="K372" s="18"/>
      <c r="L372" s="18"/>
      <c r="M372" s="30"/>
      <c r="N372" s="18"/>
      <c r="O372" s="18"/>
      <c r="Q372" s="18"/>
      <c r="R372" s="18"/>
      <c r="T372" s="18"/>
      <c r="W372" s="18"/>
      <c r="Z372" s="18"/>
      <c r="AC372" s="18"/>
      <c r="AF372" s="18"/>
      <c r="AI372" s="18"/>
      <c r="AL372" s="18"/>
      <c r="AO372" s="18"/>
      <c r="AR372" s="18"/>
      <c r="AU372" s="18"/>
      <c r="AX372" s="18"/>
      <c r="BA372" s="18"/>
      <c r="BD372" s="18"/>
      <c r="BG372" s="18"/>
      <c r="BJ372" s="18"/>
      <c r="BM372" s="18"/>
    </row>
    <row r="373" spans="1:65" x14ac:dyDescent="0.2">
      <c r="A373" s="3"/>
      <c r="B373" s="18"/>
      <c r="C373" s="18"/>
      <c r="D373" s="30"/>
      <c r="E373" s="18"/>
      <c r="F373" s="18"/>
      <c r="G373" s="30"/>
      <c r="H373" s="18"/>
      <c r="I373" s="18"/>
      <c r="J373" s="30"/>
      <c r="K373" s="18"/>
      <c r="L373" s="18"/>
      <c r="M373" s="30"/>
      <c r="N373" s="18"/>
      <c r="O373" s="18"/>
      <c r="Q373" s="18"/>
      <c r="R373" s="18"/>
      <c r="T373" s="18"/>
      <c r="W373" s="18"/>
      <c r="Z373" s="18"/>
      <c r="AC373" s="18"/>
      <c r="AF373" s="18"/>
      <c r="AI373" s="18"/>
      <c r="AL373" s="18"/>
      <c r="AO373" s="18"/>
      <c r="AR373" s="18"/>
      <c r="AU373" s="18"/>
      <c r="AX373" s="18"/>
      <c r="BA373" s="18"/>
      <c r="BD373" s="18"/>
      <c r="BG373" s="18"/>
      <c r="BJ373" s="18"/>
      <c r="BM373" s="18"/>
    </row>
    <row r="374" spans="1:65" x14ac:dyDescent="0.2">
      <c r="A374" s="3"/>
      <c r="B374" s="18"/>
      <c r="C374" s="18"/>
      <c r="D374" s="30"/>
      <c r="E374" s="18"/>
      <c r="F374" s="18"/>
      <c r="G374" s="30"/>
      <c r="H374" s="18"/>
      <c r="I374" s="18"/>
      <c r="J374" s="30"/>
      <c r="K374" s="18"/>
      <c r="L374" s="18"/>
      <c r="M374" s="30"/>
      <c r="N374" s="18"/>
      <c r="O374" s="18"/>
      <c r="Q374" s="18"/>
      <c r="R374" s="18"/>
      <c r="T374" s="18"/>
      <c r="W374" s="18"/>
      <c r="Z374" s="18"/>
      <c r="AC374" s="18"/>
      <c r="AF374" s="18"/>
      <c r="AI374" s="18"/>
      <c r="AL374" s="18"/>
      <c r="AO374" s="18"/>
      <c r="AR374" s="18"/>
      <c r="AU374" s="18"/>
      <c r="AX374" s="18"/>
      <c r="BA374" s="18"/>
      <c r="BD374" s="18"/>
      <c r="BG374" s="18"/>
      <c r="BJ374" s="18"/>
      <c r="BM374" s="18"/>
    </row>
    <row r="375" spans="1:65" x14ac:dyDescent="0.2">
      <c r="A375" s="3"/>
      <c r="B375" s="18"/>
      <c r="C375" s="18"/>
      <c r="D375" s="30"/>
      <c r="E375" s="18"/>
      <c r="F375" s="18"/>
      <c r="G375" s="30"/>
      <c r="H375" s="18"/>
      <c r="I375" s="18"/>
      <c r="J375" s="30"/>
      <c r="K375" s="18"/>
      <c r="L375" s="18"/>
      <c r="M375" s="30"/>
      <c r="N375" s="18"/>
      <c r="O375" s="18"/>
      <c r="Q375" s="18"/>
      <c r="R375" s="18"/>
      <c r="T375" s="18"/>
      <c r="W375" s="18"/>
      <c r="Z375" s="18"/>
      <c r="AC375" s="18"/>
      <c r="AF375" s="18"/>
      <c r="AI375" s="18"/>
      <c r="AL375" s="18"/>
      <c r="AO375" s="18"/>
      <c r="AR375" s="18"/>
      <c r="AU375" s="18"/>
      <c r="AX375" s="18"/>
      <c r="BA375" s="18"/>
      <c r="BD375" s="18"/>
      <c r="BG375" s="18"/>
      <c r="BJ375" s="18"/>
      <c r="BM375" s="18"/>
    </row>
    <row r="376" spans="1:65" x14ac:dyDescent="0.2">
      <c r="A376" s="3"/>
      <c r="B376" s="18"/>
      <c r="C376" s="18"/>
      <c r="D376" s="30"/>
      <c r="E376" s="18"/>
      <c r="F376" s="18"/>
      <c r="G376" s="30"/>
      <c r="H376" s="18"/>
      <c r="I376" s="18"/>
      <c r="J376" s="30"/>
      <c r="K376" s="18"/>
      <c r="L376" s="18"/>
      <c r="M376" s="30"/>
      <c r="N376" s="18"/>
      <c r="O376" s="18"/>
      <c r="Q376" s="18"/>
      <c r="R376" s="18"/>
      <c r="T376" s="18"/>
      <c r="W376" s="18"/>
      <c r="Z376" s="18"/>
      <c r="AC376" s="18"/>
      <c r="AF376" s="18"/>
      <c r="AI376" s="18"/>
      <c r="AL376" s="18"/>
      <c r="AO376" s="18"/>
      <c r="AR376" s="18"/>
      <c r="AU376" s="18"/>
      <c r="AX376" s="18"/>
      <c r="BA376" s="18"/>
      <c r="BD376" s="18"/>
      <c r="BG376" s="18"/>
      <c r="BJ376" s="18"/>
      <c r="BM376" s="18"/>
    </row>
    <row r="377" spans="1:65" x14ac:dyDescent="0.2">
      <c r="A377" s="3"/>
      <c r="B377" s="18"/>
      <c r="C377" s="18"/>
      <c r="D377" s="30"/>
      <c r="E377" s="18"/>
      <c r="F377" s="18"/>
      <c r="G377" s="30"/>
      <c r="H377" s="18"/>
      <c r="I377" s="18"/>
      <c r="J377" s="30"/>
      <c r="K377" s="18"/>
      <c r="L377" s="18"/>
      <c r="M377" s="30"/>
      <c r="N377" s="18"/>
      <c r="O377" s="18"/>
      <c r="Q377" s="18"/>
      <c r="R377" s="18"/>
      <c r="T377" s="18"/>
      <c r="W377" s="18"/>
      <c r="Z377" s="18"/>
      <c r="AC377" s="18"/>
      <c r="AF377" s="18"/>
      <c r="AI377" s="18"/>
      <c r="AL377" s="18"/>
      <c r="AO377" s="18"/>
      <c r="AR377" s="18"/>
      <c r="AU377" s="18"/>
      <c r="AX377" s="18"/>
      <c r="BA377" s="18"/>
      <c r="BD377" s="18"/>
      <c r="BG377" s="18"/>
      <c r="BJ377" s="18"/>
      <c r="BM377" s="18"/>
    </row>
    <row r="378" spans="1:65" x14ac:dyDescent="0.2">
      <c r="A378" s="3"/>
      <c r="B378" s="18"/>
      <c r="C378" s="18"/>
      <c r="D378" s="30"/>
      <c r="E378" s="18"/>
      <c r="F378" s="18"/>
      <c r="G378" s="30"/>
      <c r="H378" s="18"/>
      <c r="I378" s="18"/>
      <c r="J378" s="30"/>
      <c r="K378" s="18"/>
      <c r="L378" s="18"/>
      <c r="M378" s="30"/>
      <c r="N378" s="18"/>
      <c r="O378" s="18"/>
      <c r="Q378" s="18"/>
      <c r="R378" s="18"/>
      <c r="T378" s="18"/>
      <c r="W378" s="18"/>
      <c r="Z378" s="18"/>
      <c r="AC378" s="18"/>
      <c r="AF378" s="18"/>
      <c r="AI378" s="18"/>
      <c r="AL378" s="18"/>
      <c r="AO378" s="18"/>
      <c r="AR378" s="18"/>
      <c r="AU378" s="18"/>
      <c r="AX378" s="18"/>
      <c r="BA378" s="18"/>
      <c r="BD378" s="18"/>
      <c r="BG378" s="18"/>
      <c r="BJ378" s="18"/>
      <c r="BM378" s="18"/>
    </row>
    <row r="379" spans="1:65" x14ac:dyDescent="0.2">
      <c r="A379" s="3"/>
      <c r="B379" s="18"/>
      <c r="C379" s="18"/>
      <c r="D379" s="30"/>
      <c r="E379" s="18"/>
      <c r="F379" s="18"/>
      <c r="G379" s="30"/>
      <c r="H379" s="18"/>
      <c r="I379" s="18"/>
      <c r="J379" s="30"/>
      <c r="K379" s="18"/>
      <c r="L379" s="18"/>
      <c r="M379" s="30"/>
      <c r="N379" s="18"/>
      <c r="O379" s="18"/>
      <c r="Q379" s="18"/>
      <c r="R379" s="18"/>
      <c r="T379" s="18"/>
      <c r="W379" s="18"/>
      <c r="Z379" s="18"/>
      <c r="AC379" s="18"/>
      <c r="AF379" s="18"/>
      <c r="AI379" s="18"/>
      <c r="AL379" s="18"/>
      <c r="AO379" s="18"/>
      <c r="AR379" s="18"/>
      <c r="AU379" s="18"/>
      <c r="AX379" s="18"/>
      <c r="BA379" s="18"/>
      <c r="BD379" s="18"/>
      <c r="BG379" s="18"/>
      <c r="BJ379" s="18"/>
      <c r="BM379" s="18"/>
    </row>
    <row r="380" spans="1:65" x14ac:dyDescent="0.2">
      <c r="A380" s="3"/>
      <c r="B380" s="18"/>
      <c r="C380" s="18"/>
      <c r="D380" s="30"/>
      <c r="E380" s="18"/>
      <c r="F380" s="18"/>
      <c r="G380" s="30"/>
      <c r="H380" s="18"/>
      <c r="I380" s="18"/>
      <c r="J380" s="30"/>
      <c r="K380" s="18"/>
      <c r="L380" s="18"/>
      <c r="M380" s="30"/>
      <c r="N380" s="18"/>
      <c r="O380" s="18"/>
      <c r="Q380" s="18"/>
      <c r="R380" s="18"/>
      <c r="T380" s="18"/>
      <c r="W380" s="18"/>
      <c r="Z380" s="18"/>
      <c r="AC380" s="18"/>
      <c r="AF380" s="18"/>
      <c r="AI380" s="18"/>
      <c r="AL380" s="18"/>
      <c r="AO380" s="18"/>
      <c r="AR380" s="18"/>
      <c r="AU380" s="18"/>
      <c r="AX380" s="18"/>
      <c r="BA380" s="18"/>
      <c r="BD380" s="18"/>
      <c r="BG380" s="18"/>
      <c r="BJ380" s="18"/>
      <c r="BM380" s="18"/>
    </row>
    <row r="381" spans="1:65" x14ac:dyDescent="0.2">
      <c r="A381" s="3"/>
      <c r="B381" s="18"/>
      <c r="C381" s="18"/>
      <c r="D381" s="30"/>
      <c r="E381" s="18"/>
      <c r="F381" s="18"/>
      <c r="G381" s="30"/>
      <c r="H381" s="18"/>
      <c r="I381" s="18"/>
      <c r="J381" s="30"/>
      <c r="K381" s="18"/>
      <c r="L381" s="18"/>
      <c r="M381" s="30"/>
      <c r="N381" s="18"/>
      <c r="O381" s="18"/>
      <c r="Q381" s="18"/>
      <c r="R381" s="18"/>
      <c r="T381" s="18"/>
      <c r="W381" s="18"/>
      <c r="Z381" s="18"/>
      <c r="AC381" s="18"/>
      <c r="AF381" s="18"/>
      <c r="AI381" s="18"/>
      <c r="AL381" s="18"/>
      <c r="AO381" s="18"/>
      <c r="AR381" s="18"/>
      <c r="AU381" s="18"/>
      <c r="AX381" s="18"/>
      <c r="BA381" s="18"/>
      <c r="BD381" s="18"/>
      <c r="BG381" s="18"/>
      <c r="BJ381" s="18"/>
      <c r="BM381" s="18"/>
    </row>
    <row r="382" spans="1:65" x14ac:dyDescent="0.2">
      <c r="A382" s="3"/>
      <c r="B382" s="18"/>
      <c r="C382" s="18"/>
      <c r="D382" s="30"/>
      <c r="E382" s="18"/>
      <c r="F382" s="18"/>
      <c r="G382" s="30"/>
      <c r="H382" s="18"/>
      <c r="I382" s="18"/>
      <c r="J382" s="30"/>
      <c r="K382" s="18"/>
      <c r="L382" s="18"/>
      <c r="M382" s="30"/>
      <c r="N382" s="18"/>
      <c r="O382" s="18"/>
      <c r="Q382" s="18"/>
      <c r="R382" s="18"/>
      <c r="T382" s="18"/>
      <c r="W382" s="18"/>
      <c r="Z382" s="18"/>
      <c r="AC382" s="18"/>
      <c r="AF382" s="18"/>
      <c r="AI382" s="18"/>
      <c r="AL382" s="18"/>
      <c r="AO382" s="18"/>
      <c r="AR382" s="18"/>
      <c r="AU382" s="18"/>
      <c r="AX382" s="18"/>
      <c r="BA382" s="18"/>
      <c r="BD382" s="18"/>
      <c r="BG382" s="18"/>
      <c r="BJ382" s="18"/>
      <c r="BM382" s="18"/>
    </row>
    <row r="383" spans="1:65" x14ac:dyDescent="0.2">
      <c r="A383" s="3"/>
      <c r="B383" s="18"/>
      <c r="C383" s="18"/>
      <c r="D383" s="30"/>
      <c r="E383" s="18"/>
      <c r="F383" s="18"/>
      <c r="G383" s="30"/>
      <c r="H383" s="18"/>
      <c r="I383" s="18"/>
      <c r="J383" s="30"/>
      <c r="K383" s="18"/>
      <c r="L383" s="18"/>
      <c r="M383" s="30"/>
      <c r="N383" s="18"/>
      <c r="O383" s="18"/>
      <c r="Q383" s="18"/>
      <c r="R383" s="18"/>
      <c r="T383" s="18"/>
      <c r="W383" s="18"/>
      <c r="Z383" s="18"/>
      <c r="AC383" s="18"/>
      <c r="AF383" s="18"/>
      <c r="AI383" s="18"/>
      <c r="AL383" s="18"/>
      <c r="AO383" s="18"/>
      <c r="AR383" s="18"/>
      <c r="AU383" s="18"/>
      <c r="AX383" s="18"/>
      <c r="BA383" s="18"/>
      <c r="BD383" s="18"/>
      <c r="BG383" s="18"/>
      <c r="BJ383" s="18"/>
      <c r="BM383" s="18"/>
    </row>
    <row r="384" spans="1:65" x14ac:dyDescent="0.2">
      <c r="A384" s="3"/>
      <c r="B384" s="18"/>
      <c r="C384" s="18"/>
      <c r="D384" s="30"/>
      <c r="E384" s="18"/>
      <c r="F384" s="18"/>
      <c r="G384" s="30"/>
      <c r="H384" s="18"/>
      <c r="I384" s="18"/>
      <c r="J384" s="30"/>
      <c r="K384" s="18"/>
      <c r="L384" s="18"/>
      <c r="M384" s="30"/>
      <c r="N384" s="18"/>
      <c r="O384" s="18"/>
      <c r="Q384" s="18"/>
      <c r="R384" s="18"/>
      <c r="T384" s="18"/>
      <c r="W384" s="18"/>
      <c r="Z384" s="18"/>
      <c r="AC384" s="18"/>
      <c r="AF384" s="18"/>
      <c r="AI384" s="18"/>
      <c r="AL384" s="18"/>
      <c r="AO384" s="18"/>
      <c r="AR384" s="18"/>
      <c r="AU384" s="18"/>
      <c r="AX384" s="18"/>
      <c r="BA384" s="18"/>
      <c r="BD384" s="18"/>
      <c r="BG384" s="18"/>
      <c r="BJ384" s="18"/>
      <c r="BM384" s="18"/>
    </row>
    <row r="385" spans="1:65" x14ac:dyDescent="0.2">
      <c r="A385" s="3"/>
      <c r="B385" s="18"/>
      <c r="C385" s="18"/>
      <c r="D385" s="30"/>
      <c r="E385" s="18"/>
      <c r="F385" s="18"/>
      <c r="G385" s="30"/>
      <c r="H385" s="18"/>
      <c r="I385" s="18"/>
      <c r="J385" s="30"/>
      <c r="K385" s="18"/>
      <c r="L385" s="18"/>
      <c r="M385" s="30"/>
      <c r="N385" s="18"/>
      <c r="O385" s="18"/>
      <c r="Q385" s="18"/>
      <c r="R385" s="18"/>
      <c r="T385" s="18"/>
      <c r="W385" s="18"/>
      <c r="Z385" s="18"/>
      <c r="AC385" s="18"/>
      <c r="AF385" s="18"/>
      <c r="AI385" s="18"/>
      <c r="AL385" s="18"/>
      <c r="AO385" s="18"/>
      <c r="AR385" s="18"/>
      <c r="AU385" s="18"/>
      <c r="AX385" s="18"/>
      <c r="BA385" s="18"/>
      <c r="BD385" s="18"/>
      <c r="BG385" s="18"/>
      <c r="BJ385" s="18"/>
      <c r="BM385" s="18"/>
    </row>
    <row r="386" spans="1:65" x14ac:dyDescent="0.2">
      <c r="A386" s="3"/>
      <c r="B386" s="18"/>
      <c r="C386" s="18"/>
      <c r="D386" s="30"/>
      <c r="E386" s="18"/>
      <c r="F386" s="18"/>
      <c r="G386" s="30"/>
      <c r="H386" s="18"/>
      <c r="I386" s="18"/>
      <c r="J386" s="30"/>
      <c r="K386" s="18"/>
      <c r="L386" s="18"/>
      <c r="M386" s="30"/>
      <c r="N386" s="18"/>
      <c r="O386" s="18"/>
      <c r="Q386" s="18"/>
      <c r="R386" s="18"/>
      <c r="T386" s="18"/>
      <c r="W386" s="18"/>
      <c r="Z386" s="18"/>
      <c r="AC386" s="18"/>
      <c r="AF386" s="18"/>
      <c r="AI386" s="18"/>
      <c r="AL386" s="18"/>
      <c r="AO386" s="18"/>
      <c r="AR386" s="18"/>
      <c r="AU386" s="18"/>
      <c r="AX386" s="18"/>
      <c r="BA386" s="18"/>
      <c r="BD386" s="18"/>
      <c r="BG386" s="18"/>
      <c r="BJ386" s="18"/>
      <c r="BM386" s="18"/>
    </row>
    <row r="387" spans="1:65" x14ac:dyDescent="0.2">
      <c r="A387" s="3"/>
      <c r="B387" s="18"/>
      <c r="C387" s="18"/>
      <c r="D387" s="30"/>
      <c r="E387" s="18"/>
      <c r="F387" s="18"/>
      <c r="G387" s="30"/>
      <c r="H387" s="18"/>
      <c r="I387" s="18"/>
      <c r="J387" s="30"/>
      <c r="K387" s="18"/>
      <c r="L387" s="18"/>
      <c r="M387" s="30"/>
      <c r="N387" s="18"/>
      <c r="O387" s="18"/>
      <c r="Q387" s="18"/>
      <c r="R387" s="18"/>
      <c r="T387" s="18"/>
      <c r="W387" s="18"/>
      <c r="Z387" s="18"/>
      <c r="AC387" s="18"/>
      <c r="AF387" s="18"/>
      <c r="AI387" s="18"/>
      <c r="AL387" s="18"/>
      <c r="AO387" s="18"/>
      <c r="AR387" s="18"/>
      <c r="AU387" s="18"/>
      <c r="AX387" s="18"/>
      <c r="BA387" s="18"/>
      <c r="BD387" s="18"/>
      <c r="BG387" s="18"/>
      <c r="BJ387" s="18"/>
      <c r="BM387" s="18"/>
    </row>
    <row r="388" spans="1:65" x14ac:dyDescent="0.2">
      <c r="A388" s="3"/>
      <c r="B388" s="18"/>
      <c r="C388" s="18"/>
      <c r="D388" s="30"/>
      <c r="E388" s="18"/>
      <c r="F388" s="18"/>
      <c r="G388" s="30"/>
      <c r="H388" s="18"/>
      <c r="I388" s="18"/>
      <c r="J388" s="30"/>
      <c r="K388" s="18"/>
      <c r="L388" s="18"/>
      <c r="M388" s="30"/>
      <c r="N388" s="18"/>
      <c r="O388" s="18"/>
      <c r="Q388" s="18"/>
      <c r="R388" s="18"/>
      <c r="T388" s="18"/>
      <c r="W388" s="18"/>
      <c r="Z388" s="18"/>
      <c r="AC388" s="18"/>
      <c r="AF388" s="18"/>
      <c r="AI388" s="18"/>
      <c r="AL388" s="18"/>
      <c r="AO388" s="18"/>
      <c r="AR388" s="18"/>
      <c r="AU388" s="18"/>
      <c r="AX388" s="18"/>
      <c r="BA388" s="18"/>
      <c r="BD388" s="18"/>
      <c r="BG388" s="18"/>
      <c r="BJ388" s="18"/>
      <c r="BM388" s="18"/>
    </row>
    <row r="389" spans="1:65" x14ac:dyDescent="0.2">
      <c r="A389" s="3"/>
      <c r="B389" s="18"/>
      <c r="C389" s="18"/>
      <c r="D389" s="30"/>
      <c r="E389" s="18"/>
      <c r="F389" s="18"/>
      <c r="G389" s="30"/>
      <c r="H389" s="18"/>
      <c r="I389" s="18"/>
      <c r="J389" s="30"/>
      <c r="K389" s="18"/>
      <c r="L389" s="18"/>
      <c r="M389" s="30"/>
      <c r="N389" s="18"/>
      <c r="O389" s="18"/>
      <c r="Q389" s="18"/>
      <c r="R389" s="18"/>
      <c r="T389" s="18"/>
      <c r="W389" s="18"/>
      <c r="Z389" s="18"/>
      <c r="AC389" s="18"/>
      <c r="AF389" s="18"/>
      <c r="AI389" s="18"/>
      <c r="AL389" s="18"/>
      <c r="AO389" s="18"/>
      <c r="AR389" s="18"/>
      <c r="AU389" s="18"/>
      <c r="AX389" s="18"/>
      <c r="BA389" s="18"/>
      <c r="BD389" s="18"/>
      <c r="BG389" s="18"/>
      <c r="BJ389" s="18"/>
      <c r="BM389" s="18"/>
    </row>
    <row r="390" spans="1:65" x14ac:dyDescent="0.2">
      <c r="A390" s="3"/>
      <c r="B390" s="18"/>
      <c r="C390" s="18"/>
      <c r="D390" s="30"/>
      <c r="E390" s="18"/>
      <c r="F390" s="18"/>
      <c r="G390" s="30"/>
      <c r="H390" s="18"/>
      <c r="I390" s="18"/>
      <c r="J390" s="30"/>
      <c r="K390" s="18"/>
      <c r="L390" s="18"/>
      <c r="M390" s="30"/>
      <c r="N390" s="18"/>
      <c r="O390" s="18"/>
      <c r="Q390" s="18"/>
      <c r="R390" s="18"/>
      <c r="T390" s="18"/>
      <c r="W390" s="18"/>
      <c r="Z390" s="18"/>
      <c r="AC390" s="18"/>
      <c r="AF390" s="18"/>
      <c r="AI390" s="18"/>
      <c r="AL390" s="18"/>
      <c r="AO390" s="18"/>
      <c r="AR390" s="18"/>
      <c r="AU390" s="18"/>
      <c r="AX390" s="18"/>
      <c r="BA390" s="18"/>
      <c r="BD390" s="18"/>
      <c r="BG390" s="18"/>
      <c r="BJ390" s="18"/>
      <c r="BM390" s="18"/>
    </row>
    <row r="391" spans="1:65" x14ac:dyDescent="0.2">
      <c r="A391" s="3"/>
      <c r="B391" s="18"/>
      <c r="C391" s="18"/>
      <c r="D391" s="30"/>
      <c r="E391" s="18"/>
      <c r="F391" s="18"/>
      <c r="G391" s="30"/>
      <c r="H391" s="18"/>
      <c r="I391" s="18"/>
      <c r="J391" s="30"/>
      <c r="K391" s="18"/>
      <c r="L391" s="18"/>
      <c r="M391" s="30"/>
      <c r="N391" s="18"/>
      <c r="O391" s="18"/>
      <c r="Q391" s="18"/>
      <c r="R391" s="18"/>
      <c r="T391" s="18"/>
      <c r="W391" s="18"/>
      <c r="Z391" s="18"/>
      <c r="AC391" s="18"/>
      <c r="AF391" s="18"/>
      <c r="AI391" s="18"/>
      <c r="AL391" s="18"/>
      <c r="AO391" s="18"/>
      <c r="AR391" s="18"/>
      <c r="AU391" s="18"/>
      <c r="AX391" s="18"/>
      <c r="BA391" s="18"/>
      <c r="BD391" s="18"/>
      <c r="BG391" s="18"/>
      <c r="BJ391" s="18"/>
      <c r="BM391" s="18"/>
    </row>
    <row r="392" spans="1:65" x14ac:dyDescent="0.2">
      <c r="A392" s="3"/>
      <c r="B392" s="18"/>
      <c r="C392" s="18"/>
      <c r="D392" s="30"/>
      <c r="E392" s="18"/>
      <c r="F392" s="18"/>
      <c r="G392" s="30"/>
      <c r="H392" s="18"/>
      <c r="I392" s="18"/>
      <c r="J392" s="30"/>
      <c r="K392" s="18"/>
      <c r="L392" s="18"/>
      <c r="M392" s="30"/>
      <c r="N392" s="18"/>
      <c r="O392" s="18"/>
      <c r="Q392" s="18"/>
      <c r="R392" s="18"/>
      <c r="T392" s="18"/>
      <c r="W392" s="18"/>
      <c r="Z392" s="18"/>
      <c r="AC392" s="18"/>
      <c r="AF392" s="18"/>
      <c r="AI392" s="18"/>
      <c r="AL392" s="18"/>
      <c r="AO392" s="18"/>
      <c r="AR392" s="18"/>
      <c r="AU392" s="18"/>
      <c r="AX392" s="18"/>
      <c r="BA392" s="18"/>
      <c r="BD392" s="18"/>
      <c r="BG392" s="18"/>
      <c r="BJ392" s="18"/>
      <c r="BM392" s="18"/>
    </row>
    <row r="393" spans="1:65" x14ac:dyDescent="0.2">
      <c r="A393" s="3"/>
      <c r="B393" s="18"/>
      <c r="C393" s="18"/>
      <c r="D393" s="30"/>
      <c r="E393" s="18"/>
      <c r="F393" s="18"/>
      <c r="G393" s="30"/>
      <c r="H393" s="18"/>
      <c r="I393" s="18"/>
      <c r="J393" s="30"/>
      <c r="K393" s="18"/>
      <c r="L393" s="18"/>
      <c r="M393" s="30"/>
      <c r="N393" s="18"/>
      <c r="O393" s="18"/>
      <c r="Q393" s="18"/>
      <c r="R393" s="18"/>
      <c r="T393" s="18"/>
      <c r="W393" s="18"/>
      <c r="Z393" s="18"/>
      <c r="AC393" s="18"/>
      <c r="AF393" s="18"/>
      <c r="AI393" s="18"/>
      <c r="AL393" s="18"/>
      <c r="AO393" s="18"/>
      <c r="AR393" s="18"/>
      <c r="AU393" s="18"/>
      <c r="AX393" s="18"/>
      <c r="BA393" s="18"/>
      <c r="BD393" s="18"/>
      <c r="BG393" s="18"/>
      <c r="BJ393" s="18"/>
      <c r="BM393" s="18"/>
    </row>
    <row r="394" spans="1:65" x14ac:dyDescent="0.2">
      <c r="A394" s="3"/>
      <c r="B394" s="18"/>
      <c r="C394" s="18"/>
      <c r="D394" s="30"/>
      <c r="E394" s="18"/>
      <c r="F394" s="18"/>
      <c r="G394" s="30"/>
      <c r="H394" s="18"/>
      <c r="I394" s="18"/>
      <c r="J394" s="30"/>
      <c r="K394" s="18"/>
      <c r="L394" s="18"/>
      <c r="M394" s="30"/>
      <c r="N394" s="18"/>
      <c r="O394" s="18"/>
      <c r="Q394" s="18"/>
      <c r="R394" s="18"/>
      <c r="T394" s="18"/>
      <c r="W394" s="18"/>
      <c r="Z394" s="18"/>
      <c r="AC394" s="18"/>
      <c r="AF394" s="18"/>
      <c r="AI394" s="18"/>
      <c r="AL394" s="18"/>
      <c r="AO394" s="18"/>
      <c r="AR394" s="18"/>
      <c r="AU394" s="18"/>
      <c r="AX394" s="18"/>
      <c r="BA394" s="18"/>
      <c r="BD394" s="18"/>
      <c r="BG394" s="18"/>
      <c r="BJ394" s="18"/>
      <c r="BM394" s="18"/>
    </row>
    <row r="395" spans="1:65" x14ac:dyDescent="0.2">
      <c r="A395" s="3"/>
      <c r="B395" s="18"/>
      <c r="C395" s="18"/>
      <c r="D395" s="30"/>
      <c r="E395" s="18"/>
      <c r="F395" s="18"/>
      <c r="G395" s="30"/>
      <c r="H395" s="18"/>
      <c r="I395" s="18"/>
      <c r="J395" s="30"/>
      <c r="K395" s="18"/>
      <c r="L395" s="18"/>
      <c r="M395" s="30"/>
      <c r="N395" s="18"/>
      <c r="O395" s="18"/>
      <c r="Q395" s="18"/>
      <c r="R395" s="18"/>
      <c r="T395" s="18"/>
      <c r="W395" s="18"/>
      <c r="Z395" s="18"/>
      <c r="AC395" s="18"/>
      <c r="AF395" s="18"/>
      <c r="AI395" s="18"/>
      <c r="AL395" s="18"/>
      <c r="AO395" s="18"/>
      <c r="AR395" s="18"/>
      <c r="AU395" s="18"/>
      <c r="AX395" s="18"/>
      <c r="BA395" s="18"/>
      <c r="BD395" s="18"/>
      <c r="BG395" s="18"/>
      <c r="BJ395" s="18"/>
      <c r="BM395" s="18"/>
    </row>
    <row r="396" spans="1:65" x14ac:dyDescent="0.2">
      <c r="A396" s="3"/>
      <c r="B396" s="18"/>
      <c r="C396" s="18"/>
      <c r="D396" s="30"/>
      <c r="E396" s="18"/>
      <c r="F396" s="18"/>
      <c r="G396" s="30"/>
      <c r="H396" s="18"/>
      <c r="I396" s="18"/>
      <c r="J396" s="30"/>
      <c r="K396" s="18"/>
      <c r="L396" s="18"/>
      <c r="M396" s="30"/>
      <c r="N396" s="18"/>
      <c r="O396" s="18"/>
      <c r="Q396" s="18"/>
      <c r="R396" s="18"/>
      <c r="T396" s="18"/>
      <c r="W396" s="18"/>
      <c r="Z396" s="18"/>
      <c r="AC396" s="18"/>
      <c r="AF396" s="18"/>
      <c r="AI396" s="18"/>
      <c r="AL396" s="18"/>
      <c r="AO396" s="18"/>
      <c r="AR396" s="18"/>
      <c r="AU396" s="18"/>
      <c r="AX396" s="18"/>
      <c r="BA396" s="18"/>
      <c r="BD396" s="18"/>
      <c r="BG396" s="18"/>
      <c r="BJ396" s="18"/>
      <c r="BM396" s="18"/>
    </row>
    <row r="397" spans="1:65" x14ac:dyDescent="0.2">
      <c r="A397" s="3"/>
      <c r="B397" s="18"/>
      <c r="C397" s="18"/>
      <c r="D397" s="30"/>
      <c r="E397" s="18"/>
      <c r="F397" s="18"/>
      <c r="G397" s="30"/>
      <c r="H397" s="18"/>
      <c r="I397" s="18"/>
      <c r="J397" s="30"/>
      <c r="K397" s="18"/>
      <c r="L397" s="18"/>
      <c r="M397" s="30"/>
      <c r="N397" s="18"/>
      <c r="O397" s="18"/>
      <c r="Q397" s="18"/>
      <c r="R397" s="18"/>
      <c r="T397" s="18"/>
      <c r="W397" s="18"/>
      <c r="Z397" s="18"/>
      <c r="AC397" s="18"/>
      <c r="AF397" s="18"/>
      <c r="AI397" s="18"/>
      <c r="AL397" s="18"/>
      <c r="AO397" s="18"/>
      <c r="AR397" s="18"/>
      <c r="AU397" s="18"/>
      <c r="AX397" s="18"/>
      <c r="BA397" s="18"/>
      <c r="BD397" s="18"/>
      <c r="BG397" s="18"/>
      <c r="BJ397" s="18"/>
      <c r="BM397" s="18"/>
    </row>
    <row r="398" spans="1:65" x14ac:dyDescent="0.2">
      <c r="A398" s="3"/>
      <c r="B398" s="18"/>
      <c r="C398" s="18"/>
      <c r="D398" s="30"/>
      <c r="E398" s="18"/>
      <c r="F398" s="18"/>
      <c r="G398" s="30"/>
      <c r="H398" s="18"/>
      <c r="I398" s="18"/>
      <c r="J398" s="30"/>
      <c r="K398" s="18"/>
      <c r="L398" s="18"/>
      <c r="M398" s="30"/>
      <c r="N398" s="18"/>
      <c r="O398" s="18"/>
      <c r="Q398" s="18"/>
      <c r="R398" s="18"/>
      <c r="T398" s="18"/>
      <c r="W398" s="18"/>
      <c r="Z398" s="18"/>
      <c r="AC398" s="18"/>
      <c r="AF398" s="18"/>
      <c r="AI398" s="18"/>
      <c r="AL398" s="18"/>
      <c r="AO398" s="18"/>
      <c r="AR398" s="18"/>
      <c r="AU398" s="18"/>
      <c r="AX398" s="18"/>
      <c r="BA398" s="18"/>
      <c r="BD398" s="18"/>
      <c r="BG398" s="18"/>
      <c r="BJ398" s="18"/>
      <c r="BM398" s="18"/>
    </row>
    <row r="399" spans="1:65" x14ac:dyDescent="0.2">
      <c r="A399" s="3"/>
      <c r="B399" s="18"/>
      <c r="C399" s="18"/>
      <c r="D399" s="30"/>
      <c r="E399" s="18"/>
      <c r="F399" s="18"/>
      <c r="G399" s="30"/>
      <c r="H399" s="18"/>
      <c r="I399" s="18"/>
      <c r="J399" s="30"/>
      <c r="K399" s="18"/>
      <c r="L399" s="18"/>
      <c r="M399" s="30"/>
      <c r="N399" s="18"/>
      <c r="O399" s="18"/>
      <c r="Q399" s="18"/>
      <c r="R399" s="18"/>
      <c r="T399" s="18"/>
      <c r="W399" s="18"/>
      <c r="Z399" s="18"/>
      <c r="AC399" s="18"/>
      <c r="AF399" s="18"/>
      <c r="AI399" s="18"/>
      <c r="AL399" s="18"/>
      <c r="AO399" s="18"/>
      <c r="AR399" s="18"/>
      <c r="AU399" s="18"/>
      <c r="AX399" s="18"/>
      <c r="BA399" s="18"/>
      <c r="BD399" s="18"/>
      <c r="BG399" s="18"/>
      <c r="BJ399" s="18"/>
      <c r="BM399" s="18"/>
    </row>
    <row r="400" spans="1:65" x14ac:dyDescent="0.2">
      <c r="A400" s="3"/>
      <c r="B400" s="18"/>
      <c r="C400" s="18"/>
      <c r="D400" s="30"/>
      <c r="E400" s="18"/>
      <c r="F400" s="18"/>
      <c r="G400" s="30"/>
      <c r="H400" s="18"/>
      <c r="I400" s="18"/>
      <c r="J400" s="30"/>
      <c r="K400" s="18"/>
      <c r="L400" s="18"/>
      <c r="M400" s="30"/>
      <c r="N400" s="18"/>
      <c r="O400" s="18"/>
      <c r="Q400" s="18"/>
      <c r="R400" s="18"/>
      <c r="T400" s="18"/>
      <c r="W400" s="18"/>
      <c r="Z400" s="18"/>
      <c r="AC400" s="18"/>
      <c r="AF400" s="18"/>
      <c r="AI400" s="18"/>
      <c r="AL400" s="18"/>
      <c r="AO400" s="18"/>
      <c r="AR400" s="18"/>
      <c r="AU400" s="18"/>
      <c r="AX400" s="18"/>
      <c r="BA400" s="18"/>
      <c r="BD400" s="18"/>
      <c r="BG400" s="18"/>
      <c r="BJ400" s="18"/>
      <c r="BM400" s="18"/>
    </row>
    <row r="401" spans="1:65" x14ac:dyDescent="0.2">
      <c r="A401" s="3"/>
      <c r="B401" s="18"/>
      <c r="C401" s="18"/>
      <c r="D401" s="30"/>
      <c r="E401" s="18"/>
      <c r="F401" s="18"/>
      <c r="G401" s="30"/>
      <c r="H401" s="18"/>
      <c r="I401" s="18"/>
      <c r="J401" s="30"/>
      <c r="K401" s="18"/>
      <c r="L401" s="18"/>
      <c r="M401" s="30"/>
      <c r="N401" s="18"/>
      <c r="O401" s="18"/>
      <c r="Q401" s="18"/>
      <c r="R401" s="18"/>
      <c r="T401" s="18"/>
      <c r="W401" s="18"/>
      <c r="Z401" s="18"/>
      <c r="AC401" s="18"/>
      <c r="AF401" s="18"/>
      <c r="AI401" s="18"/>
      <c r="AL401" s="18"/>
      <c r="AO401" s="18"/>
      <c r="AR401" s="18"/>
      <c r="AU401" s="18"/>
      <c r="AX401" s="18"/>
      <c r="BA401" s="18"/>
      <c r="BD401" s="18"/>
      <c r="BG401" s="18"/>
      <c r="BJ401" s="18"/>
      <c r="BM401" s="18"/>
    </row>
    <row r="402" spans="1:65" x14ac:dyDescent="0.2">
      <c r="A402" s="3"/>
      <c r="B402" s="18"/>
      <c r="C402" s="18"/>
      <c r="D402" s="30"/>
      <c r="E402" s="18"/>
      <c r="F402" s="18"/>
      <c r="G402" s="30"/>
      <c r="H402" s="18"/>
      <c r="I402" s="18"/>
      <c r="J402" s="30"/>
      <c r="K402" s="18"/>
      <c r="L402" s="18"/>
      <c r="M402" s="30"/>
      <c r="N402" s="18"/>
      <c r="O402" s="18"/>
      <c r="Q402" s="18"/>
      <c r="R402" s="18"/>
      <c r="T402" s="18"/>
      <c r="W402" s="18"/>
      <c r="Z402" s="18"/>
      <c r="AC402" s="18"/>
      <c r="AF402" s="18"/>
      <c r="AI402" s="18"/>
      <c r="AL402" s="18"/>
      <c r="AO402" s="18"/>
      <c r="AR402" s="18"/>
      <c r="AU402" s="18"/>
      <c r="AX402" s="18"/>
      <c r="BA402" s="18"/>
      <c r="BD402" s="18"/>
      <c r="BG402" s="18"/>
      <c r="BJ402" s="18"/>
      <c r="BM402" s="18"/>
    </row>
    <row r="403" spans="1:65" x14ac:dyDescent="0.2">
      <c r="A403" s="3"/>
      <c r="B403" s="18"/>
      <c r="C403" s="18"/>
      <c r="D403" s="30"/>
      <c r="E403" s="18"/>
      <c r="F403" s="18"/>
      <c r="G403" s="30"/>
      <c r="H403" s="18"/>
      <c r="I403" s="18"/>
      <c r="J403" s="30"/>
      <c r="K403" s="18"/>
      <c r="L403" s="18"/>
      <c r="M403" s="30"/>
      <c r="N403" s="18"/>
      <c r="O403" s="18"/>
      <c r="Q403" s="18"/>
      <c r="R403" s="18"/>
      <c r="T403" s="18"/>
      <c r="W403" s="18"/>
      <c r="Z403" s="18"/>
      <c r="AC403" s="18"/>
      <c r="AF403" s="18"/>
      <c r="AI403" s="18"/>
      <c r="AL403" s="18"/>
      <c r="AO403" s="18"/>
      <c r="AR403" s="18"/>
      <c r="AU403" s="18"/>
      <c r="AX403" s="18"/>
      <c r="BA403" s="18"/>
      <c r="BD403" s="18"/>
      <c r="BG403" s="18"/>
      <c r="BJ403" s="18"/>
      <c r="BM403" s="18"/>
    </row>
    <row r="404" spans="1:65" x14ac:dyDescent="0.2">
      <c r="A404" s="3"/>
      <c r="B404" s="18"/>
      <c r="C404" s="18"/>
      <c r="D404" s="30"/>
      <c r="E404" s="18"/>
      <c r="F404" s="18"/>
      <c r="G404" s="30"/>
      <c r="H404" s="18"/>
      <c r="I404" s="18"/>
      <c r="J404" s="30"/>
      <c r="K404" s="18"/>
      <c r="L404" s="18"/>
      <c r="M404" s="30"/>
      <c r="N404" s="18"/>
      <c r="O404" s="18"/>
      <c r="Q404" s="18"/>
      <c r="R404" s="18"/>
      <c r="T404" s="18"/>
      <c r="W404" s="18"/>
      <c r="Z404" s="18"/>
      <c r="AC404" s="18"/>
      <c r="AF404" s="18"/>
      <c r="AI404" s="18"/>
      <c r="AL404" s="18"/>
      <c r="AO404" s="18"/>
      <c r="AR404" s="18"/>
      <c r="AU404" s="18"/>
      <c r="AX404" s="18"/>
      <c r="BA404" s="18"/>
      <c r="BD404" s="18"/>
      <c r="BG404" s="18"/>
      <c r="BJ404" s="18"/>
      <c r="BM404" s="18"/>
    </row>
    <row r="405" spans="1:65" x14ac:dyDescent="0.2">
      <c r="A405" s="3"/>
      <c r="B405" s="18"/>
      <c r="C405" s="18"/>
      <c r="D405" s="30"/>
      <c r="E405" s="18"/>
      <c r="F405" s="18"/>
      <c r="G405" s="30"/>
      <c r="H405" s="18"/>
      <c r="I405" s="18"/>
      <c r="J405" s="30"/>
      <c r="K405" s="18"/>
      <c r="L405" s="18"/>
      <c r="M405" s="30"/>
      <c r="N405" s="18"/>
      <c r="O405" s="18"/>
      <c r="Q405" s="18"/>
      <c r="R405" s="18"/>
      <c r="T405" s="18"/>
      <c r="W405" s="18"/>
      <c r="Z405" s="18"/>
      <c r="AC405" s="18"/>
      <c r="AF405" s="18"/>
      <c r="AI405" s="18"/>
      <c r="AL405" s="18"/>
      <c r="AO405" s="18"/>
      <c r="AR405" s="18"/>
      <c r="AU405" s="18"/>
      <c r="AX405" s="18"/>
      <c r="BA405" s="18"/>
      <c r="BD405" s="18"/>
      <c r="BG405" s="18"/>
      <c r="BJ405" s="18"/>
      <c r="BM405" s="18"/>
    </row>
    <row r="406" spans="1:65" x14ac:dyDescent="0.2">
      <c r="A406" s="3"/>
      <c r="B406" s="18"/>
      <c r="C406" s="18"/>
      <c r="D406" s="30"/>
      <c r="E406" s="18"/>
      <c r="F406" s="18"/>
      <c r="G406" s="30"/>
      <c r="H406" s="18"/>
      <c r="I406" s="18"/>
      <c r="J406" s="30"/>
      <c r="K406" s="18"/>
      <c r="L406" s="18"/>
      <c r="M406" s="30"/>
      <c r="N406" s="18"/>
      <c r="O406" s="18"/>
      <c r="Q406" s="18"/>
      <c r="R406" s="18"/>
      <c r="T406" s="18"/>
      <c r="W406" s="18"/>
      <c r="Z406" s="18"/>
      <c r="AC406" s="18"/>
      <c r="AF406" s="18"/>
      <c r="AI406" s="18"/>
      <c r="AL406" s="18"/>
      <c r="AO406" s="18"/>
      <c r="AR406" s="18"/>
      <c r="AU406" s="18"/>
      <c r="AX406" s="18"/>
      <c r="BA406" s="18"/>
      <c r="BD406" s="18"/>
      <c r="BG406" s="18"/>
      <c r="BJ406" s="18"/>
      <c r="BM406" s="18"/>
    </row>
    <row r="407" spans="1:65" x14ac:dyDescent="0.2">
      <c r="A407" s="3"/>
      <c r="B407" s="18"/>
      <c r="C407" s="18"/>
      <c r="D407" s="30"/>
      <c r="E407" s="18"/>
      <c r="F407" s="18"/>
      <c r="G407" s="30"/>
      <c r="H407" s="18"/>
      <c r="I407" s="18"/>
      <c r="J407" s="30"/>
      <c r="K407" s="18"/>
      <c r="L407" s="18"/>
      <c r="M407" s="30"/>
      <c r="N407" s="18"/>
      <c r="O407" s="18"/>
      <c r="Q407" s="18"/>
      <c r="R407" s="18"/>
      <c r="T407" s="18"/>
      <c r="W407" s="18"/>
      <c r="Z407" s="18"/>
      <c r="AC407" s="18"/>
      <c r="AF407" s="18"/>
      <c r="AI407" s="18"/>
      <c r="AL407" s="18"/>
      <c r="AO407" s="18"/>
      <c r="AR407" s="18"/>
      <c r="AU407" s="18"/>
      <c r="AX407" s="18"/>
      <c r="BA407" s="18"/>
      <c r="BD407" s="18"/>
      <c r="BG407" s="18"/>
      <c r="BJ407" s="18"/>
      <c r="BM407" s="18"/>
    </row>
    <row r="408" spans="1:65" x14ac:dyDescent="0.2">
      <c r="A408" s="3"/>
      <c r="B408" s="18"/>
      <c r="C408" s="18"/>
      <c r="D408" s="30"/>
      <c r="E408" s="18"/>
      <c r="F408" s="18"/>
      <c r="G408" s="30"/>
      <c r="H408" s="18"/>
      <c r="I408" s="18"/>
      <c r="J408" s="30"/>
      <c r="K408" s="18"/>
      <c r="L408" s="18"/>
      <c r="M408" s="30"/>
      <c r="N408" s="18"/>
      <c r="O408" s="18"/>
      <c r="Q408" s="18"/>
      <c r="R408" s="18"/>
      <c r="T408" s="18"/>
      <c r="W408" s="18"/>
      <c r="Z408" s="18"/>
      <c r="AC408" s="18"/>
      <c r="AF408" s="18"/>
      <c r="AI408" s="18"/>
      <c r="AL408" s="18"/>
      <c r="AO408" s="18"/>
      <c r="AR408" s="18"/>
      <c r="AU408" s="18"/>
      <c r="AX408" s="18"/>
      <c r="BA408" s="18"/>
      <c r="BD408" s="18"/>
      <c r="BG408" s="18"/>
      <c r="BJ408" s="18"/>
      <c r="BM408" s="18"/>
    </row>
    <row r="409" spans="1:65" x14ac:dyDescent="0.2">
      <c r="A409" s="3"/>
      <c r="B409" s="18"/>
      <c r="C409" s="18"/>
      <c r="D409" s="30"/>
      <c r="E409" s="18"/>
      <c r="F409" s="18"/>
      <c r="G409" s="30"/>
      <c r="H409" s="18"/>
      <c r="I409" s="18"/>
      <c r="J409" s="30"/>
      <c r="K409" s="18"/>
      <c r="L409" s="18"/>
      <c r="M409" s="30"/>
      <c r="N409" s="18"/>
      <c r="O409" s="18"/>
      <c r="Q409" s="18"/>
      <c r="R409" s="18"/>
      <c r="T409" s="18"/>
      <c r="W409" s="18"/>
      <c r="Z409" s="18"/>
      <c r="AC409" s="18"/>
      <c r="AF409" s="18"/>
      <c r="AI409" s="18"/>
      <c r="AL409" s="18"/>
      <c r="AO409" s="18"/>
      <c r="AR409" s="18"/>
      <c r="AU409" s="18"/>
      <c r="AX409" s="18"/>
      <c r="BA409" s="18"/>
      <c r="BD409" s="18"/>
      <c r="BG409" s="18"/>
      <c r="BJ409" s="18"/>
      <c r="BM409" s="18"/>
    </row>
    <row r="410" spans="1:65" x14ac:dyDescent="0.2">
      <c r="A410" s="3"/>
      <c r="B410" s="18"/>
      <c r="C410" s="18"/>
      <c r="D410" s="30"/>
      <c r="E410" s="18"/>
      <c r="F410" s="18"/>
      <c r="G410" s="30"/>
      <c r="H410" s="18"/>
      <c r="I410" s="18"/>
      <c r="J410" s="30"/>
      <c r="K410" s="18"/>
      <c r="L410" s="18"/>
      <c r="M410" s="30"/>
      <c r="N410" s="18"/>
      <c r="O410" s="18"/>
      <c r="Q410" s="18"/>
      <c r="R410" s="18"/>
      <c r="T410" s="18"/>
      <c r="W410" s="18"/>
      <c r="Z410" s="18"/>
      <c r="AC410" s="18"/>
      <c r="AF410" s="18"/>
      <c r="AI410" s="18"/>
      <c r="AL410" s="18"/>
      <c r="AO410" s="18"/>
      <c r="AR410" s="18"/>
      <c r="AU410" s="18"/>
      <c r="AX410" s="18"/>
      <c r="BA410" s="18"/>
      <c r="BD410" s="18"/>
      <c r="BG410" s="18"/>
      <c r="BJ410" s="18"/>
      <c r="BM410" s="18"/>
    </row>
    <row r="411" spans="1:65" x14ac:dyDescent="0.2">
      <c r="A411" s="3"/>
      <c r="B411" s="18"/>
      <c r="C411" s="18"/>
      <c r="D411" s="30"/>
      <c r="E411" s="18"/>
      <c r="F411" s="18"/>
      <c r="G411" s="30"/>
      <c r="H411" s="18"/>
      <c r="I411" s="18"/>
      <c r="J411" s="30"/>
      <c r="K411" s="18"/>
      <c r="L411" s="18"/>
      <c r="M411" s="30"/>
      <c r="N411" s="18"/>
      <c r="O411" s="18"/>
      <c r="Q411" s="18"/>
      <c r="R411" s="18"/>
      <c r="T411" s="18"/>
      <c r="W411" s="18"/>
      <c r="Z411" s="18"/>
      <c r="AC411" s="18"/>
      <c r="AF411" s="18"/>
      <c r="AI411" s="18"/>
      <c r="AL411" s="18"/>
      <c r="AO411" s="18"/>
      <c r="AR411" s="18"/>
      <c r="AU411" s="18"/>
      <c r="AX411" s="18"/>
      <c r="BA411" s="18"/>
      <c r="BD411" s="18"/>
      <c r="BG411" s="18"/>
      <c r="BJ411" s="18"/>
      <c r="BM411" s="18"/>
    </row>
    <row r="412" spans="1:65" x14ac:dyDescent="0.2">
      <c r="A412" s="3"/>
      <c r="B412" s="18"/>
      <c r="C412" s="18"/>
      <c r="D412" s="30"/>
      <c r="E412" s="18"/>
      <c r="F412" s="18"/>
      <c r="G412" s="30"/>
      <c r="H412" s="18"/>
      <c r="I412" s="18"/>
      <c r="J412" s="30"/>
      <c r="K412" s="18"/>
      <c r="L412" s="18"/>
      <c r="M412" s="30"/>
      <c r="N412" s="18"/>
      <c r="O412" s="18"/>
      <c r="Q412" s="18"/>
      <c r="R412" s="18"/>
      <c r="T412" s="18"/>
      <c r="W412" s="18"/>
      <c r="Z412" s="18"/>
      <c r="AC412" s="18"/>
      <c r="AF412" s="18"/>
      <c r="AI412" s="18"/>
      <c r="AL412" s="18"/>
      <c r="AO412" s="18"/>
      <c r="AR412" s="18"/>
      <c r="AU412" s="18"/>
      <c r="AX412" s="18"/>
      <c r="BA412" s="18"/>
      <c r="BD412" s="18"/>
      <c r="BG412" s="18"/>
      <c r="BJ412" s="18"/>
      <c r="BM412" s="18"/>
    </row>
    <row r="413" spans="1:65" x14ac:dyDescent="0.2">
      <c r="A413" s="3"/>
      <c r="B413" s="18"/>
      <c r="C413" s="18"/>
      <c r="D413" s="30"/>
      <c r="E413" s="18"/>
      <c r="F413" s="18"/>
      <c r="G413" s="30"/>
      <c r="H413" s="18"/>
      <c r="I413" s="18"/>
      <c r="J413" s="30"/>
      <c r="K413" s="18"/>
      <c r="L413" s="18"/>
      <c r="M413" s="30"/>
      <c r="N413" s="18"/>
      <c r="O413" s="18"/>
      <c r="Q413" s="18"/>
      <c r="R413" s="18"/>
      <c r="T413" s="18"/>
      <c r="W413" s="18"/>
      <c r="Z413" s="18"/>
      <c r="AC413" s="18"/>
      <c r="AF413" s="18"/>
      <c r="AI413" s="18"/>
      <c r="AL413" s="18"/>
      <c r="AO413" s="18"/>
      <c r="AR413" s="18"/>
      <c r="AU413" s="18"/>
      <c r="AX413" s="18"/>
      <c r="BA413" s="18"/>
      <c r="BD413" s="18"/>
      <c r="BG413" s="18"/>
      <c r="BJ413" s="18"/>
      <c r="BM413" s="18"/>
    </row>
    <row r="414" spans="1:65" x14ac:dyDescent="0.2">
      <c r="A414" s="3"/>
      <c r="B414" s="18"/>
      <c r="C414" s="18"/>
      <c r="D414" s="30"/>
      <c r="E414" s="18"/>
      <c r="F414" s="18"/>
      <c r="G414" s="30"/>
      <c r="H414" s="18"/>
      <c r="I414" s="18"/>
      <c r="J414" s="30"/>
      <c r="K414" s="18"/>
      <c r="L414" s="18"/>
      <c r="M414" s="30"/>
      <c r="N414" s="18"/>
      <c r="O414" s="18"/>
      <c r="Q414" s="18"/>
      <c r="R414" s="18"/>
      <c r="T414" s="18"/>
      <c r="W414" s="18"/>
      <c r="Z414" s="18"/>
      <c r="AC414" s="18"/>
      <c r="AF414" s="18"/>
      <c r="AI414" s="18"/>
      <c r="AL414" s="18"/>
      <c r="AO414" s="18"/>
      <c r="AR414" s="18"/>
      <c r="AU414" s="18"/>
      <c r="AX414" s="18"/>
      <c r="BA414" s="18"/>
      <c r="BD414" s="18"/>
      <c r="BG414" s="18"/>
      <c r="BJ414" s="18"/>
      <c r="BM414" s="18"/>
    </row>
    <row r="415" spans="1:65" x14ac:dyDescent="0.2">
      <c r="A415" s="3"/>
      <c r="B415" s="18"/>
      <c r="C415" s="18"/>
      <c r="D415" s="30"/>
      <c r="E415" s="18"/>
      <c r="F415" s="18"/>
      <c r="G415" s="30"/>
      <c r="H415" s="18"/>
      <c r="I415" s="18"/>
      <c r="J415" s="30"/>
      <c r="K415" s="18"/>
      <c r="L415" s="18"/>
      <c r="M415" s="30"/>
      <c r="N415" s="18"/>
      <c r="O415" s="18"/>
      <c r="Q415" s="18"/>
      <c r="R415" s="18"/>
      <c r="T415" s="18"/>
      <c r="W415" s="18"/>
      <c r="Z415" s="18"/>
      <c r="AC415" s="18"/>
      <c r="AF415" s="18"/>
      <c r="AI415" s="18"/>
      <c r="AL415" s="18"/>
      <c r="AO415" s="18"/>
      <c r="AR415" s="18"/>
      <c r="AU415" s="18"/>
      <c r="AX415" s="18"/>
      <c r="BA415" s="18"/>
      <c r="BD415" s="18"/>
      <c r="BG415" s="18"/>
      <c r="BJ415" s="18"/>
      <c r="BM415" s="18"/>
    </row>
    <row r="416" spans="1:65" x14ac:dyDescent="0.2">
      <c r="A416" s="3"/>
      <c r="B416" s="18"/>
      <c r="C416" s="18"/>
      <c r="D416" s="30"/>
      <c r="E416" s="18"/>
      <c r="F416" s="18"/>
      <c r="G416" s="30"/>
      <c r="H416" s="18"/>
      <c r="I416" s="18"/>
      <c r="J416" s="30"/>
      <c r="K416" s="18"/>
      <c r="L416" s="18"/>
      <c r="M416" s="30"/>
      <c r="N416" s="18"/>
      <c r="O416" s="18"/>
      <c r="Q416" s="18"/>
      <c r="R416" s="18"/>
      <c r="T416" s="18"/>
      <c r="W416" s="18"/>
      <c r="Z416" s="18"/>
      <c r="AC416" s="18"/>
      <c r="AF416" s="18"/>
      <c r="AI416" s="18"/>
      <c r="AL416" s="18"/>
      <c r="AO416" s="18"/>
      <c r="AR416" s="18"/>
      <c r="AU416" s="18"/>
      <c r="AX416" s="18"/>
      <c r="BA416" s="18"/>
      <c r="BD416" s="18"/>
      <c r="BG416" s="18"/>
      <c r="BJ416" s="18"/>
      <c r="BM416" s="18"/>
    </row>
    <row r="417" spans="1:65" x14ac:dyDescent="0.2">
      <c r="A417" s="3"/>
      <c r="B417" s="18"/>
      <c r="C417" s="18"/>
      <c r="D417" s="30"/>
      <c r="E417" s="18"/>
      <c r="F417" s="18"/>
      <c r="G417" s="30"/>
      <c r="H417" s="18"/>
      <c r="I417" s="18"/>
      <c r="J417" s="30"/>
      <c r="K417" s="18"/>
      <c r="L417" s="18"/>
      <c r="M417" s="30"/>
      <c r="N417" s="18"/>
      <c r="O417" s="18"/>
      <c r="Q417" s="18"/>
      <c r="R417" s="18"/>
      <c r="T417" s="18"/>
      <c r="W417" s="18"/>
      <c r="Z417" s="18"/>
      <c r="AC417" s="18"/>
      <c r="AF417" s="18"/>
      <c r="AI417" s="18"/>
      <c r="AL417" s="18"/>
      <c r="AO417" s="18"/>
      <c r="AR417" s="18"/>
      <c r="AU417" s="18"/>
      <c r="AX417" s="18"/>
      <c r="BA417" s="18"/>
      <c r="BD417" s="18"/>
      <c r="BG417" s="18"/>
      <c r="BJ417" s="18"/>
      <c r="BM417" s="18"/>
    </row>
    <row r="418" spans="1:65" x14ac:dyDescent="0.2">
      <c r="A418" s="3"/>
      <c r="B418" s="18"/>
      <c r="C418" s="18"/>
      <c r="D418" s="30"/>
      <c r="E418" s="18"/>
      <c r="F418" s="18"/>
      <c r="G418" s="30"/>
      <c r="H418" s="18"/>
      <c r="I418" s="18"/>
      <c r="J418" s="30"/>
      <c r="K418" s="18"/>
      <c r="L418" s="18"/>
      <c r="M418" s="30"/>
      <c r="N418" s="18"/>
      <c r="O418" s="18"/>
      <c r="Q418" s="18"/>
      <c r="R418" s="18"/>
      <c r="T418" s="18"/>
      <c r="W418" s="18"/>
      <c r="Z418" s="18"/>
      <c r="AC418" s="18"/>
      <c r="AF418" s="18"/>
      <c r="AI418" s="18"/>
      <c r="AL418" s="18"/>
      <c r="AO418" s="18"/>
      <c r="AR418" s="18"/>
      <c r="AU418" s="18"/>
      <c r="AX418" s="18"/>
      <c r="BA418" s="18"/>
      <c r="BD418" s="18"/>
      <c r="BG418" s="18"/>
      <c r="BJ418" s="18"/>
      <c r="BM418" s="18"/>
    </row>
    <row r="419" spans="1:65" x14ac:dyDescent="0.2">
      <c r="A419" s="3"/>
      <c r="B419" s="18"/>
      <c r="C419" s="18"/>
      <c r="D419" s="30"/>
      <c r="E419" s="18"/>
      <c r="F419" s="18"/>
      <c r="G419" s="30"/>
      <c r="H419" s="18"/>
      <c r="I419" s="18"/>
      <c r="J419" s="30"/>
      <c r="K419" s="18"/>
      <c r="L419" s="18"/>
      <c r="M419" s="30"/>
      <c r="N419" s="18"/>
      <c r="O419" s="18"/>
      <c r="Q419" s="18"/>
      <c r="R419" s="18"/>
      <c r="T419" s="18"/>
      <c r="W419" s="18"/>
      <c r="Z419" s="18"/>
      <c r="AC419" s="18"/>
      <c r="AF419" s="18"/>
      <c r="AI419" s="18"/>
      <c r="AL419" s="18"/>
      <c r="AO419" s="18"/>
      <c r="AR419" s="18"/>
      <c r="AU419" s="18"/>
      <c r="AX419" s="18"/>
      <c r="BA419" s="18"/>
      <c r="BD419" s="18"/>
      <c r="BG419" s="18"/>
      <c r="BJ419" s="18"/>
      <c r="BM419" s="18"/>
    </row>
    <row r="420" spans="1:65" x14ac:dyDescent="0.2">
      <c r="A420" s="3"/>
      <c r="B420" s="18"/>
      <c r="C420" s="18"/>
      <c r="D420" s="30"/>
      <c r="E420" s="18"/>
      <c r="F420" s="18"/>
      <c r="G420" s="30"/>
      <c r="H420" s="18"/>
      <c r="I420" s="18"/>
      <c r="J420" s="30"/>
      <c r="K420" s="18"/>
      <c r="L420" s="18"/>
      <c r="M420" s="30"/>
      <c r="N420" s="18"/>
      <c r="O420" s="18"/>
      <c r="Q420" s="18"/>
      <c r="R420" s="18"/>
      <c r="T420" s="18"/>
      <c r="W420" s="18"/>
      <c r="Z420" s="18"/>
      <c r="AC420" s="18"/>
      <c r="AF420" s="18"/>
      <c r="AI420" s="18"/>
      <c r="AL420" s="18"/>
      <c r="AO420" s="18"/>
      <c r="AR420" s="18"/>
      <c r="AU420" s="18"/>
      <c r="AX420" s="18"/>
      <c r="BA420" s="18"/>
      <c r="BD420" s="18"/>
      <c r="BG420" s="18"/>
      <c r="BJ420" s="18"/>
      <c r="BM420" s="18"/>
    </row>
    <row r="421" spans="1:65" x14ac:dyDescent="0.2">
      <c r="A421" s="3"/>
      <c r="B421" s="18"/>
      <c r="C421" s="18"/>
      <c r="D421" s="30"/>
      <c r="E421" s="18"/>
      <c r="F421" s="18"/>
      <c r="G421" s="30"/>
      <c r="H421" s="18"/>
      <c r="I421" s="18"/>
      <c r="J421" s="30"/>
      <c r="K421" s="18"/>
      <c r="L421" s="18"/>
      <c r="M421" s="30"/>
      <c r="N421" s="18"/>
      <c r="O421" s="18"/>
      <c r="Q421" s="18"/>
      <c r="R421" s="18"/>
      <c r="T421" s="18"/>
      <c r="W421" s="18"/>
      <c r="Z421" s="18"/>
      <c r="AC421" s="18"/>
      <c r="AF421" s="18"/>
      <c r="AI421" s="18"/>
      <c r="AL421" s="18"/>
      <c r="AO421" s="18"/>
      <c r="AR421" s="18"/>
      <c r="AU421" s="18"/>
      <c r="AX421" s="18"/>
      <c r="BA421" s="18"/>
      <c r="BD421" s="18"/>
      <c r="BG421" s="18"/>
      <c r="BJ421" s="18"/>
      <c r="BM421" s="18"/>
    </row>
    <row r="422" spans="1:65" x14ac:dyDescent="0.2">
      <c r="A422" s="3"/>
      <c r="B422" s="18"/>
      <c r="C422" s="18"/>
      <c r="D422" s="30"/>
      <c r="E422" s="18"/>
      <c r="F422" s="18"/>
      <c r="G422" s="30"/>
      <c r="H422" s="18"/>
      <c r="I422" s="18"/>
      <c r="J422" s="30"/>
      <c r="K422" s="18"/>
      <c r="L422" s="18"/>
      <c r="M422" s="30"/>
      <c r="N422" s="18"/>
      <c r="O422" s="18"/>
      <c r="Q422" s="18"/>
      <c r="R422" s="18"/>
      <c r="T422" s="18"/>
      <c r="W422" s="18"/>
      <c r="Z422" s="18"/>
      <c r="AC422" s="18"/>
      <c r="AF422" s="18"/>
      <c r="AI422" s="18"/>
      <c r="AL422" s="18"/>
      <c r="AO422" s="18"/>
      <c r="AR422" s="18"/>
      <c r="AU422" s="18"/>
      <c r="AX422" s="18"/>
      <c r="BA422" s="18"/>
      <c r="BD422" s="18"/>
      <c r="BG422" s="18"/>
      <c r="BJ422" s="18"/>
      <c r="BM422" s="18"/>
    </row>
    <row r="423" spans="1:65" x14ac:dyDescent="0.2">
      <c r="A423" s="3"/>
      <c r="B423" s="18"/>
      <c r="C423" s="18"/>
      <c r="D423" s="30"/>
      <c r="E423" s="18"/>
      <c r="F423" s="18"/>
      <c r="G423" s="30"/>
      <c r="H423" s="18"/>
      <c r="I423" s="18"/>
      <c r="J423" s="30"/>
      <c r="K423" s="18"/>
      <c r="L423" s="18"/>
      <c r="M423" s="30"/>
      <c r="N423" s="18"/>
      <c r="O423" s="18"/>
      <c r="Q423" s="18"/>
      <c r="R423" s="18"/>
      <c r="T423" s="18"/>
      <c r="W423" s="18"/>
      <c r="Z423" s="18"/>
      <c r="AC423" s="18"/>
      <c r="AF423" s="18"/>
      <c r="AI423" s="18"/>
      <c r="AL423" s="18"/>
      <c r="AO423" s="18"/>
      <c r="AR423" s="18"/>
      <c r="AU423" s="18"/>
      <c r="AX423" s="18"/>
      <c r="BA423" s="18"/>
      <c r="BD423" s="18"/>
      <c r="BG423" s="18"/>
      <c r="BJ423" s="18"/>
      <c r="BM423" s="18"/>
    </row>
    <row r="424" spans="1:65" x14ac:dyDescent="0.2">
      <c r="A424" s="3"/>
      <c r="B424" s="18"/>
      <c r="C424" s="18"/>
      <c r="D424" s="30"/>
      <c r="E424" s="18"/>
      <c r="F424" s="18"/>
      <c r="G424" s="30"/>
      <c r="H424" s="18"/>
      <c r="I424" s="18"/>
      <c r="J424" s="30"/>
      <c r="K424" s="18"/>
      <c r="L424" s="18"/>
      <c r="M424" s="30"/>
      <c r="N424" s="18"/>
      <c r="O424" s="18"/>
      <c r="Q424" s="18"/>
      <c r="R424" s="18"/>
      <c r="T424" s="18"/>
      <c r="W424" s="18"/>
      <c r="Z424" s="18"/>
      <c r="AC424" s="18"/>
      <c r="AF424" s="18"/>
      <c r="AI424" s="18"/>
      <c r="AL424" s="18"/>
      <c r="AO424" s="18"/>
      <c r="AR424" s="18"/>
      <c r="AU424" s="18"/>
      <c r="AX424" s="18"/>
      <c r="BA424" s="18"/>
      <c r="BD424" s="18"/>
      <c r="BG424" s="18"/>
      <c r="BJ424" s="18"/>
      <c r="BM424" s="18"/>
    </row>
    <row r="425" spans="1:65" x14ac:dyDescent="0.2">
      <c r="A425" s="3"/>
      <c r="B425" s="18"/>
      <c r="C425" s="18"/>
      <c r="D425" s="30"/>
      <c r="E425" s="18"/>
      <c r="F425" s="18"/>
      <c r="G425" s="30"/>
      <c r="H425" s="18"/>
      <c r="I425" s="18"/>
      <c r="J425" s="30"/>
      <c r="K425" s="18"/>
      <c r="L425" s="18"/>
      <c r="M425" s="30"/>
      <c r="N425" s="18"/>
      <c r="O425" s="18"/>
      <c r="Q425" s="18"/>
      <c r="R425" s="18"/>
      <c r="T425" s="18"/>
      <c r="W425" s="18"/>
      <c r="Z425" s="18"/>
      <c r="AC425" s="18"/>
      <c r="AF425" s="18"/>
      <c r="AI425" s="18"/>
      <c r="AL425" s="18"/>
      <c r="AO425" s="18"/>
      <c r="AR425" s="18"/>
      <c r="AU425" s="18"/>
      <c r="AX425" s="18"/>
      <c r="BA425" s="18"/>
      <c r="BD425" s="18"/>
      <c r="BG425" s="18"/>
      <c r="BJ425" s="18"/>
      <c r="BM425" s="18"/>
    </row>
    <row r="426" spans="1:65" x14ac:dyDescent="0.2">
      <c r="A426" s="3"/>
      <c r="B426" s="18"/>
      <c r="C426" s="18"/>
      <c r="D426" s="30"/>
      <c r="E426" s="18"/>
      <c r="F426" s="18"/>
      <c r="G426" s="30"/>
      <c r="H426" s="18"/>
      <c r="I426" s="18"/>
      <c r="J426" s="30"/>
      <c r="K426" s="18"/>
      <c r="L426" s="18"/>
      <c r="M426" s="30"/>
      <c r="N426" s="18"/>
      <c r="O426" s="18"/>
      <c r="Q426" s="18"/>
      <c r="R426" s="18"/>
      <c r="T426" s="18"/>
      <c r="W426" s="18"/>
      <c r="Z426" s="18"/>
      <c r="AC426" s="18"/>
      <c r="AF426" s="18"/>
      <c r="AI426" s="18"/>
      <c r="AL426" s="18"/>
      <c r="AO426" s="18"/>
      <c r="AR426" s="18"/>
      <c r="AU426" s="18"/>
      <c r="AX426" s="18"/>
      <c r="BA426" s="18"/>
      <c r="BD426" s="18"/>
      <c r="BG426" s="18"/>
      <c r="BJ426" s="18"/>
      <c r="BM426" s="18"/>
    </row>
    <row r="427" spans="1:65" x14ac:dyDescent="0.2">
      <c r="A427" s="3"/>
      <c r="B427" s="18"/>
      <c r="C427" s="18"/>
      <c r="D427" s="30"/>
      <c r="E427" s="18"/>
      <c r="F427" s="18"/>
      <c r="G427" s="30"/>
      <c r="H427" s="18"/>
      <c r="I427" s="18"/>
      <c r="J427" s="30"/>
      <c r="K427" s="18"/>
      <c r="L427" s="18"/>
      <c r="M427" s="30"/>
      <c r="N427" s="18"/>
      <c r="O427" s="18"/>
      <c r="Q427" s="18"/>
      <c r="R427" s="18"/>
      <c r="T427" s="18"/>
      <c r="W427" s="18"/>
      <c r="Z427" s="18"/>
      <c r="AC427" s="18"/>
      <c r="AF427" s="18"/>
      <c r="AI427" s="18"/>
      <c r="AL427" s="18"/>
      <c r="AO427" s="18"/>
      <c r="AR427" s="18"/>
      <c r="AU427" s="18"/>
      <c r="AX427" s="18"/>
      <c r="BA427" s="18"/>
      <c r="BD427" s="18"/>
      <c r="BG427" s="18"/>
      <c r="BJ427" s="18"/>
      <c r="BM427" s="18"/>
    </row>
    <row r="428" spans="1:65" x14ac:dyDescent="0.2">
      <c r="A428" s="3"/>
      <c r="B428" s="18"/>
      <c r="C428" s="18"/>
      <c r="D428" s="30"/>
      <c r="E428" s="18"/>
      <c r="F428" s="18"/>
      <c r="G428" s="30"/>
      <c r="H428" s="18"/>
      <c r="I428" s="18"/>
      <c r="J428" s="30"/>
      <c r="K428" s="18"/>
      <c r="L428" s="18"/>
      <c r="M428" s="30"/>
      <c r="N428" s="18"/>
      <c r="O428" s="18"/>
      <c r="Q428" s="18"/>
      <c r="R428" s="18"/>
      <c r="T428" s="18"/>
      <c r="W428" s="18"/>
      <c r="Z428" s="18"/>
      <c r="AC428" s="18"/>
      <c r="AF428" s="18"/>
      <c r="AI428" s="18"/>
      <c r="AL428" s="18"/>
      <c r="AO428" s="18"/>
      <c r="AR428" s="18"/>
      <c r="AU428" s="18"/>
      <c r="AX428" s="18"/>
      <c r="BA428" s="18"/>
      <c r="BD428" s="18"/>
      <c r="BG428" s="18"/>
      <c r="BJ428" s="18"/>
      <c r="BM428" s="18"/>
    </row>
    <row r="429" spans="1:65" x14ac:dyDescent="0.2">
      <c r="A429" s="3"/>
      <c r="B429" s="18"/>
      <c r="C429" s="18"/>
      <c r="D429" s="30"/>
      <c r="E429" s="18"/>
      <c r="F429" s="18"/>
      <c r="G429" s="30"/>
      <c r="H429" s="18"/>
      <c r="I429" s="18"/>
      <c r="J429" s="30"/>
      <c r="K429" s="18"/>
      <c r="L429" s="18"/>
      <c r="M429" s="30"/>
      <c r="N429" s="18"/>
      <c r="O429" s="18"/>
      <c r="Q429" s="18"/>
      <c r="R429" s="18"/>
      <c r="T429" s="18"/>
      <c r="W429" s="18"/>
      <c r="Z429" s="18"/>
      <c r="AC429" s="18"/>
      <c r="AF429" s="18"/>
      <c r="AI429" s="18"/>
      <c r="AL429" s="18"/>
      <c r="AO429" s="18"/>
      <c r="AR429" s="18"/>
      <c r="AU429" s="18"/>
      <c r="AX429" s="18"/>
      <c r="BA429" s="18"/>
      <c r="BD429" s="18"/>
      <c r="BG429" s="18"/>
      <c r="BJ429" s="18"/>
      <c r="BM429" s="18"/>
    </row>
    <row r="430" spans="1:65" x14ac:dyDescent="0.2">
      <c r="A430" s="3"/>
      <c r="B430" s="18"/>
      <c r="C430" s="18"/>
      <c r="D430" s="30"/>
      <c r="E430" s="18"/>
      <c r="F430" s="18"/>
      <c r="G430" s="30"/>
      <c r="H430" s="18"/>
      <c r="I430" s="18"/>
      <c r="J430" s="30"/>
      <c r="K430" s="18"/>
      <c r="L430" s="18"/>
      <c r="M430" s="30"/>
      <c r="N430" s="18"/>
      <c r="O430" s="18"/>
      <c r="Q430" s="18"/>
      <c r="R430" s="18"/>
      <c r="T430" s="18"/>
      <c r="W430" s="18"/>
      <c r="Z430" s="18"/>
      <c r="AC430" s="18"/>
      <c r="AF430" s="18"/>
      <c r="AI430" s="18"/>
      <c r="AL430" s="18"/>
      <c r="AO430" s="18"/>
      <c r="AR430" s="18"/>
      <c r="AU430" s="18"/>
      <c r="AX430" s="18"/>
      <c r="BA430" s="18"/>
      <c r="BD430" s="18"/>
      <c r="BG430" s="18"/>
      <c r="BJ430" s="18"/>
      <c r="BM430" s="18"/>
    </row>
    <row r="431" spans="1:65" x14ac:dyDescent="0.2">
      <c r="A431" s="3"/>
      <c r="B431" s="18"/>
      <c r="C431" s="18"/>
      <c r="D431" s="30"/>
      <c r="E431" s="18"/>
      <c r="F431" s="18"/>
      <c r="G431" s="30"/>
      <c r="H431" s="18"/>
      <c r="I431" s="18"/>
      <c r="J431" s="30"/>
      <c r="K431" s="18"/>
      <c r="L431" s="18"/>
      <c r="M431" s="30"/>
      <c r="N431" s="18"/>
      <c r="O431" s="18"/>
      <c r="Q431" s="18"/>
      <c r="R431" s="18"/>
      <c r="T431" s="18"/>
      <c r="W431" s="18"/>
      <c r="Z431" s="18"/>
      <c r="AC431" s="18"/>
      <c r="AF431" s="18"/>
      <c r="AI431" s="18"/>
      <c r="AL431" s="18"/>
      <c r="AO431" s="18"/>
      <c r="AR431" s="18"/>
      <c r="AU431" s="18"/>
      <c r="AX431" s="18"/>
      <c r="BA431" s="18"/>
      <c r="BD431" s="18"/>
      <c r="BG431" s="18"/>
      <c r="BJ431" s="18"/>
      <c r="BM431" s="18"/>
    </row>
    <row r="432" spans="1:65" x14ac:dyDescent="0.2">
      <c r="A432" s="3"/>
      <c r="B432" s="18"/>
      <c r="C432" s="18"/>
      <c r="D432" s="30"/>
      <c r="E432" s="18"/>
      <c r="F432" s="18"/>
      <c r="G432" s="30"/>
      <c r="H432" s="18"/>
      <c r="I432" s="18"/>
      <c r="J432" s="30"/>
      <c r="K432" s="18"/>
      <c r="L432" s="18"/>
      <c r="M432" s="30"/>
      <c r="N432" s="18"/>
      <c r="O432" s="18"/>
      <c r="Q432" s="18"/>
      <c r="R432" s="18"/>
      <c r="T432" s="18"/>
      <c r="W432" s="18"/>
      <c r="Z432" s="18"/>
      <c r="AC432" s="18"/>
      <c r="AF432" s="18"/>
      <c r="AI432" s="18"/>
      <c r="AL432" s="18"/>
      <c r="AO432" s="18"/>
      <c r="AR432" s="18"/>
      <c r="AU432" s="18"/>
      <c r="AX432" s="18"/>
      <c r="BA432" s="18"/>
      <c r="BD432" s="18"/>
      <c r="BG432" s="18"/>
      <c r="BJ432" s="18"/>
      <c r="BM432" s="18"/>
    </row>
    <row r="433" spans="1:65" x14ac:dyDescent="0.2">
      <c r="A433" s="3"/>
      <c r="B433" s="18"/>
      <c r="C433" s="18"/>
      <c r="D433" s="30"/>
      <c r="E433" s="18"/>
      <c r="F433" s="18"/>
      <c r="G433" s="30"/>
      <c r="H433" s="18"/>
      <c r="I433" s="18"/>
      <c r="J433" s="30"/>
      <c r="K433" s="18"/>
      <c r="L433" s="18"/>
      <c r="M433" s="30"/>
      <c r="N433" s="18"/>
      <c r="O433" s="18"/>
      <c r="Q433" s="18"/>
      <c r="R433" s="18"/>
      <c r="T433" s="18"/>
      <c r="W433" s="18"/>
      <c r="Z433" s="18"/>
      <c r="AC433" s="18"/>
      <c r="AF433" s="18"/>
      <c r="AI433" s="18"/>
      <c r="AL433" s="18"/>
      <c r="AO433" s="18"/>
      <c r="AR433" s="18"/>
      <c r="AU433" s="18"/>
      <c r="AX433" s="18"/>
      <c r="BA433" s="18"/>
      <c r="BD433" s="18"/>
      <c r="BG433" s="18"/>
      <c r="BJ433" s="18"/>
      <c r="BM433" s="18"/>
    </row>
    <row r="434" spans="1:65" x14ac:dyDescent="0.2">
      <c r="A434" s="3"/>
      <c r="B434" s="18"/>
      <c r="C434" s="18"/>
      <c r="D434" s="30"/>
      <c r="E434" s="18"/>
      <c r="F434" s="18"/>
      <c r="G434" s="30"/>
      <c r="H434" s="18"/>
      <c r="I434" s="18"/>
      <c r="J434" s="30"/>
      <c r="K434" s="18"/>
      <c r="L434" s="18"/>
      <c r="M434" s="30"/>
      <c r="N434" s="18"/>
      <c r="O434" s="18"/>
      <c r="Q434" s="18"/>
      <c r="R434" s="18"/>
      <c r="T434" s="18"/>
      <c r="W434" s="18"/>
      <c r="Z434" s="18"/>
      <c r="AC434" s="18"/>
      <c r="AF434" s="18"/>
      <c r="AI434" s="18"/>
      <c r="AL434" s="18"/>
      <c r="AO434" s="18"/>
      <c r="AR434" s="18"/>
      <c r="AU434" s="18"/>
      <c r="AX434" s="18"/>
      <c r="BA434" s="18"/>
      <c r="BD434" s="18"/>
      <c r="BG434" s="18"/>
      <c r="BJ434" s="18"/>
      <c r="BM434" s="18"/>
    </row>
    <row r="435" spans="1:65" x14ac:dyDescent="0.2">
      <c r="A435" s="3"/>
      <c r="B435" s="18"/>
      <c r="C435" s="18"/>
      <c r="D435" s="30"/>
      <c r="E435" s="18"/>
      <c r="F435" s="18"/>
      <c r="G435" s="30"/>
      <c r="H435" s="18"/>
      <c r="I435" s="18"/>
      <c r="J435" s="30"/>
      <c r="K435" s="18"/>
      <c r="L435" s="18"/>
      <c r="M435" s="30"/>
      <c r="N435" s="18"/>
      <c r="O435" s="18"/>
      <c r="Q435" s="18"/>
      <c r="R435" s="18"/>
      <c r="T435" s="18"/>
      <c r="W435" s="18"/>
      <c r="Z435" s="18"/>
      <c r="AC435" s="18"/>
      <c r="AF435" s="18"/>
      <c r="AI435" s="18"/>
      <c r="AL435" s="18"/>
      <c r="AO435" s="18"/>
      <c r="AR435" s="18"/>
      <c r="AU435" s="18"/>
      <c r="AX435" s="18"/>
      <c r="BA435" s="18"/>
      <c r="BD435" s="18"/>
      <c r="BG435" s="18"/>
      <c r="BJ435" s="18"/>
      <c r="BM435" s="18"/>
    </row>
    <row r="436" spans="1:65" x14ac:dyDescent="0.2">
      <c r="A436" s="3"/>
      <c r="B436" s="18"/>
      <c r="C436" s="18"/>
      <c r="D436" s="30"/>
      <c r="E436" s="18"/>
      <c r="F436" s="18"/>
      <c r="G436" s="30"/>
      <c r="H436" s="18"/>
      <c r="I436" s="18"/>
      <c r="J436" s="30"/>
      <c r="K436" s="18"/>
      <c r="L436" s="18"/>
      <c r="M436" s="30"/>
      <c r="N436" s="18"/>
      <c r="O436" s="18"/>
      <c r="Q436" s="18"/>
      <c r="R436" s="18"/>
      <c r="T436" s="18"/>
      <c r="W436" s="18"/>
      <c r="Z436" s="18"/>
      <c r="AC436" s="18"/>
      <c r="AF436" s="18"/>
      <c r="AI436" s="18"/>
      <c r="AL436" s="18"/>
      <c r="AO436" s="18"/>
      <c r="AR436" s="18"/>
      <c r="AU436" s="18"/>
      <c r="AX436" s="18"/>
      <c r="BA436" s="18"/>
      <c r="BD436" s="18"/>
      <c r="BG436" s="18"/>
      <c r="BJ436" s="18"/>
      <c r="BM436" s="18"/>
    </row>
    <row r="437" spans="1:65" x14ac:dyDescent="0.2">
      <c r="A437" s="3"/>
      <c r="B437" s="18"/>
      <c r="C437" s="18"/>
      <c r="D437" s="30"/>
      <c r="E437" s="18"/>
      <c r="F437" s="18"/>
      <c r="G437" s="30"/>
      <c r="H437" s="18"/>
      <c r="I437" s="18"/>
      <c r="J437" s="30"/>
      <c r="K437" s="18"/>
      <c r="L437" s="18"/>
      <c r="M437" s="30"/>
      <c r="N437" s="18"/>
      <c r="O437" s="18"/>
      <c r="Q437" s="18"/>
      <c r="R437" s="18"/>
      <c r="T437" s="18"/>
      <c r="W437" s="18"/>
      <c r="Z437" s="18"/>
      <c r="AC437" s="18"/>
      <c r="AF437" s="18"/>
      <c r="AI437" s="18"/>
      <c r="AL437" s="18"/>
      <c r="AO437" s="18"/>
      <c r="AR437" s="18"/>
      <c r="AU437" s="18"/>
      <c r="AX437" s="18"/>
      <c r="BA437" s="18"/>
      <c r="BD437" s="18"/>
      <c r="BG437" s="18"/>
      <c r="BJ437" s="18"/>
      <c r="BM437" s="18"/>
    </row>
    <row r="438" spans="1:65" x14ac:dyDescent="0.2">
      <c r="A438" s="3"/>
      <c r="B438" s="18"/>
      <c r="C438" s="18"/>
      <c r="D438" s="30"/>
      <c r="E438" s="18"/>
      <c r="F438" s="18"/>
      <c r="G438" s="30"/>
      <c r="H438" s="18"/>
      <c r="I438" s="18"/>
      <c r="J438" s="30"/>
      <c r="K438" s="18"/>
      <c r="L438" s="18"/>
      <c r="M438" s="30"/>
      <c r="N438" s="18"/>
      <c r="O438" s="18"/>
      <c r="Q438" s="18"/>
      <c r="R438" s="18"/>
      <c r="T438" s="18"/>
      <c r="W438" s="18"/>
      <c r="Z438" s="18"/>
      <c r="AC438" s="18"/>
      <c r="AF438" s="18"/>
      <c r="AI438" s="18"/>
      <c r="AL438" s="18"/>
      <c r="AO438" s="18"/>
      <c r="AR438" s="18"/>
      <c r="AU438" s="18"/>
      <c r="AX438" s="18"/>
      <c r="BA438" s="18"/>
      <c r="BD438" s="18"/>
      <c r="BG438" s="18"/>
      <c r="BJ438" s="18"/>
      <c r="BM438" s="18"/>
    </row>
    <row r="439" spans="1:65" x14ac:dyDescent="0.2">
      <c r="A439" s="3"/>
      <c r="B439" s="18"/>
      <c r="C439" s="18"/>
      <c r="D439" s="30"/>
      <c r="E439" s="18"/>
      <c r="F439" s="18"/>
      <c r="G439" s="30"/>
      <c r="H439" s="18"/>
      <c r="I439" s="18"/>
      <c r="J439" s="30"/>
      <c r="K439" s="18"/>
      <c r="L439" s="18"/>
      <c r="M439" s="30"/>
      <c r="N439" s="18"/>
      <c r="O439" s="18"/>
      <c r="Q439" s="18"/>
      <c r="R439" s="18"/>
      <c r="T439" s="18"/>
      <c r="W439" s="18"/>
      <c r="Z439" s="18"/>
      <c r="AC439" s="18"/>
      <c r="AF439" s="18"/>
      <c r="AI439" s="18"/>
      <c r="AL439" s="18"/>
      <c r="AO439" s="18"/>
      <c r="AR439" s="18"/>
      <c r="AU439" s="18"/>
      <c r="AX439" s="18"/>
      <c r="BA439" s="18"/>
      <c r="BD439" s="18"/>
      <c r="BG439" s="18"/>
      <c r="BJ439" s="18"/>
      <c r="BM439" s="18"/>
    </row>
    <row r="440" spans="1:65" x14ac:dyDescent="0.2">
      <c r="A440" s="3"/>
      <c r="B440" s="18"/>
      <c r="C440" s="18"/>
      <c r="D440" s="30"/>
      <c r="E440" s="18"/>
      <c r="F440" s="18"/>
      <c r="G440" s="30"/>
      <c r="H440" s="18"/>
      <c r="I440" s="18"/>
      <c r="J440" s="30"/>
      <c r="K440" s="18"/>
      <c r="L440" s="18"/>
      <c r="M440" s="30"/>
      <c r="N440" s="18"/>
      <c r="O440" s="18"/>
      <c r="Q440" s="18"/>
      <c r="R440" s="18"/>
      <c r="T440" s="18"/>
      <c r="W440" s="18"/>
      <c r="Z440" s="18"/>
      <c r="AC440" s="18"/>
      <c r="AF440" s="18"/>
      <c r="AI440" s="18"/>
      <c r="AL440" s="18"/>
      <c r="AO440" s="18"/>
      <c r="AR440" s="18"/>
      <c r="AU440" s="18"/>
      <c r="AX440" s="18"/>
      <c r="BA440" s="18"/>
      <c r="BD440" s="18"/>
      <c r="BG440" s="18"/>
      <c r="BJ440" s="18"/>
      <c r="BM440" s="18"/>
    </row>
    <row r="441" spans="1:65" x14ac:dyDescent="0.2">
      <c r="A441" s="3"/>
      <c r="B441" s="18"/>
      <c r="C441" s="18"/>
      <c r="D441" s="30"/>
      <c r="E441" s="18"/>
      <c r="F441" s="18"/>
      <c r="G441" s="30"/>
      <c r="H441" s="18"/>
      <c r="I441" s="18"/>
      <c r="J441" s="30"/>
      <c r="K441" s="18"/>
      <c r="L441" s="18"/>
      <c r="M441" s="30"/>
      <c r="N441" s="18"/>
      <c r="O441" s="18"/>
      <c r="Q441" s="18"/>
      <c r="R441" s="18"/>
      <c r="T441" s="18"/>
      <c r="W441" s="18"/>
      <c r="Z441" s="18"/>
      <c r="AC441" s="18"/>
      <c r="AF441" s="18"/>
      <c r="AI441" s="18"/>
      <c r="AL441" s="18"/>
      <c r="AO441" s="18"/>
      <c r="AR441" s="18"/>
      <c r="AU441" s="18"/>
      <c r="AX441" s="18"/>
      <c r="BA441" s="18"/>
      <c r="BD441" s="18"/>
      <c r="BG441" s="18"/>
      <c r="BJ441" s="18"/>
      <c r="BM441" s="18"/>
    </row>
    <row r="442" spans="1:65" x14ac:dyDescent="0.2">
      <c r="A442" s="3"/>
      <c r="B442" s="18"/>
      <c r="C442" s="18"/>
      <c r="D442" s="30"/>
      <c r="E442" s="18"/>
      <c r="F442" s="18"/>
      <c r="G442" s="30"/>
      <c r="H442" s="18"/>
      <c r="I442" s="18"/>
      <c r="J442" s="30"/>
      <c r="K442" s="18"/>
      <c r="L442" s="18"/>
      <c r="M442" s="30"/>
      <c r="N442" s="18"/>
      <c r="O442" s="18"/>
      <c r="Q442" s="18"/>
      <c r="R442" s="18"/>
      <c r="T442" s="18"/>
      <c r="W442" s="18"/>
      <c r="Z442" s="18"/>
      <c r="AC442" s="18"/>
      <c r="AF442" s="18"/>
      <c r="AI442" s="18"/>
      <c r="AL442" s="18"/>
      <c r="AO442" s="18"/>
      <c r="AR442" s="18"/>
      <c r="AU442" s="18"/>
      <c r="AX442" s="18"/>
      <c r="BA442" s="18"/>
      <c r="BD442" s="18"/>
      <c r="BG442" s="18"/>
      <c r="BJ442" s="18"/>
      <c r="BM442" s="18"/>
    </row>
    <row r="443" spans="1:65" x14ac:dyDescent="0.2">
      <c r="A443" s="3"/>
      <c r="B443" s="18"/>
      <c r="C443" s="18"/>
      <c r="D443" s="30"/>
      <c r="E443" s="18"/>
      <c r="F443" s="18"/>
      <c r="G443" s="30"/>
      <c r="H443" s="18"/>
      <c r="I443" s="18"/>
      <c r="J443" s="30"/>
      <c r="K443" s="18"/>
      <c r="L443" s="18"/>
      <c r="M443" s="30"/>
      <c r="N443" s="18"/>
      <c r="O443" s="18"/>
      <c r="Q443" s="18"/>
      <c r="R443" s="18"/>
      <c r="T443" s="18"/>
      <c r="W443" s="18"/>
      <c r="Z443" s="18"/>
      <c r="AC443" s="18"/>
      <c r="AF443" s="18"/>
      <c r="AI443" s="18"/>
      <c r="AL443" s="18"/>
      <c r="AO443" s="18"/>
      <c r="AR443" s="18"/>
      <c r="AU443" s="18"/>
      <c r="AX443" s="18"/>
      <c r="BA443" s="18"/>
      <c r="BD443" s="18"/>
      <c r="BG443" s="18"/>
      <c r="BJ443" s="18"/>
      <c r="BM443" s="18"/>
    </row>
    <row r="444" spans="1:65" x14ac:dyDescent="0.2">
      <c r="A444" s="3"/>
      <c r="B444" s="18"/>
      <c r="C444" s="18"/>
      <c r="D444" s="30"/>
      <c r="E444" s="18"/>
      <c r="F444" s="18"/>
      <c r="G444" s="30"/>
      <c r="H444" s="18"/>
      <c r="I444" s="18"/>
      <c r="J444" s="30"/>
      <c r="K444" s="18"/>
      <c r="L444" s="18"/>
      <c r="M444" s="30"/>
      <c r="N444" s="18"/>
      <c r="O444" s="18"/>
      <c r="Q444" s="18"/>
      <c r="R444" s="18"/>
      <c r="T444" s="18"/>
      <c r="W444" s="18"/>
      <c r="Z444" s="18"/>
      <c r="AC444" s="18"/>
      <c r="AF444" s="18"/>
      <c r="AI444" s="18"/>
      <c r="AL444" s="18"/>
      <c r="AO444" s="18"/>
      <c r="AR444" s="18"/>
      <c r="AU444" s="18"/>
      <c r="AX444" s="18"/>
      <c r="BA444" s="18"/>
      <c r="BD444" s="18"/>
      <c r="BG444" s="18"/>
      <c r="BJ444" s="18"/>
      <c r="BM444" s="18"/>
    </row>
    <row r="445" spans="1:65" x14ac:dyDescent="0.2">
      <c r="A445" s="3"/>
      <c r="B445" s="18"/>
      <c r="C445" s="18"/>
      <c r="D445" s="30"/>
      <c r="E445" s="18"/>
      <c r="F445" s="18"/>
      <c r="G445" s="30"/>
      <c r="H445" s="18"/>
      <c r="I445" s="18"/>
      <c r="J445" s="30"/>
      <c r="K445" s="18"/>
      <c r="L445" s="18"/>
      <c r="M445" s="30"/>
      <c r="N445" s="18"/>
      <c r="O445" s="18"/>
      <c r="Q445" s="18"/>
      <c r="R445" s="18"/>
      <c r="T445" s="18"/>
      <c r="W445" s="18"/>
      <c r="Z445" s="18"/>
      <c r="AC445" s="18"/>
      <c r="AF445" s="18"/>
      <c r="AI445" s="18"/>
      <c r="AL445" s="18"/>
      <c r="AO445" s="18"/>
      <c r="AR445" s="18"/>
      <c r="AU445" s="18"/>
      <c r="AX445" s="18"/>
      <c r="BA445" s="18"/>
      <c r="BD445" s="18"/>
      <c r="BG445" s="18"/>
      <c r="BJ445" s="18"/>
      <c r="BM445" s="18"/>
    </row>
    <row r="446" spans="1:65" x14ac:dyDescent="0.2">
      <c r="A446" s="3"/>
      <c r="B446" s="18"/>
      <c r="C446" s="18"/>
      <c r="D446" s="30"/>
      <c r="E446" s="18"/>
      <c r="F446" s="18"/>
      <c r="G446" s="30"/>
      <c r="H446" s="18"/>
      <c r="I446" s="18"/>
      <c r="J446" s="30"/>
      <c r="K446" s="18"/>
      <c r="L446" s="18"/>
      <c r="M446" s="30"/>
      <c r="N446" s="18"/>
      <c r="O446" s="18"/>
      <c r="Q446" s="18"/>
      <c r="R446" s="18"/>
      <c r="T446" s="18"/>
      <c r="W446" s="18"/>
      <c r="Z446" s="18"/>
      <c r="AC446" s="18"/>
      <c r="AF446" s="18"/>
      <c r="AI446" s="18"/>
      <c r="AL446" s="18"/>
      <c r="AO446" s="18"/>
      <c r="AR446" s="18"/>
      <c r="AU446" s="18"/>
      <c r="AX446" s="18"/>
      <c r="BA446" s="18"/>
      <c r="BD446" s="18"/>
      <c r="BG446" s="18"/>
      <c r="BJ446" s="18"/>
      <c r="BM446" s="18"/>
    </row>
    <row r="447" spans="1:65" x14ac:dyDescent="0.2">
      <c r="A447" s="3"/>
      <c r="B447" s="18"/>
      <c r="C447" s="18"/>
      <c r="D447" s="30"/>
      <c r="E447" s="18"/>
      <c r="F447" s="18"/>
      <c r="G447" s="30"/>
      <c r="H447" s="18"/>
      <c r="I447" s="18"/>
      <c r="J447" s="30"/>
      <c r="K447" s="18"/>
      <c r="L447" s="18"/>
      <c r="M447" s="30"/>
      <c r="N447" s="18"/>
      <c r="O447" s="18"/>
      <c r="Q447" s="18"/>
      <c r="R447" s="18"/>
      <c r="T447" s="18"/>
      <c r="W447" s="18"/>
      <c r="Z447" s="18"/>
      <c r="AC447" s="18"/>
      <c r="AF447" s="18"/>
      <c r="AI447" s="18"/>
      <c r="AL447" s="18"/>
      <c r="AO447" s="18"/>
      <c r="AR447" s="18"/>
      <c r="AU447" s="18"/>
      <c r="AX447" s="18"/>
      <c r="BA447" s="18"/>
      <c r="BD447" s="18"/>
      <c r="BG447" s="18"/>
      <c r="BJ447" s="18"/>
      <c r="BM447" s="18"/>
    </row>
    <row r="448" spans="1:65" x14ac:dyDescent="0.2">
      <c r="A448" s="3"/>
      <c r="B448" s="18"/>
      <c r="C448" s="18"/>
      <c r="D448" s="30"/>
      <c r="E448" s="18"/>
      <c r="F448" s="18"/>
      <c r="G448" s="30"/>
      <c r="H448" s="18"/>
      <c r="I448" s="18"/>
      <c r="J448" s="30"/>
      <c r="K448" s="18"/>
      <c r="L448" s="18"/>
      <c r="M448" s="30"/>
      <c r="N448" s="18"/>
      <c r="O448" s="18"/>
      <c r="Q448" s="18"/>
      <c r="R448" s="18"/>
      <c r="T448" s="18"/>
      <c r="W448" s="18"/>
      <c r="Z448" s="18"/>
      <c r="AC448" s="18"/>
      <c r="AF448" s="18"/>
      <c r="AI448" s="18"/>
      <c r="AL448" s="18"/>
      <c r="AO448" s="18"/>
      <c r="AR448" s="18"/>
      <c r="AU448" s="18"/>
      <c r="AX448" s="18"/>
      <c r="BA448" s="18"/>
      <c r="BD448" s="18"/>
      <c r="BG448" s="18"/>
      <c r="BJ448" s="18"/>
      <c r="BM448" s="18"/>
    </row>
    <row r="449" spans="1:65" x14ac:dyDescent="0.2">
      <c r="A449" s="3"/>
      <c r="B449" s="18"/>
      <c r="C449" s="18"/>
      <c r="D449" s="30"/>
      <c r="E449" s="18"/>
      <c r="F449" s="18"/>
      <c r="G449" s="30"/>
      <c r="H449" s="18"/>
      <c r="I449" s="18"/>
      <c r="J449" s="30"/>
      <c r="K449" s="18"/>
      <c r="L449" s="18"/>
      <c r="M449" s="30"/>
      <c r="N449" s="18"/>
      <c r="O449" s="18"/>
      <c r="Q449" s="18"/>
      <c r="R449" s="18"/>
      <c r="T449" s="18"/>
      <c r="W449" s="18"/>
      <c r="Z449" s="18"/>
      <c r="AC449" s="18"/>
      <c r="AF449" s="18"/>
      <c r="AI449" s="18"/>
      <c r="AL449" s="18"/>
      <c r="AO449" s="18"/>
      <c r="AR449" s="18"/>
      <c r="AU449" s="18"/>
      <c r="AX449" s="18"/>
      <c r="BA449" s="18"/>
      <c r="BD449" s="18"/>
      <c r="BG449" s="18"/>
      <c r="BJ449" s="18"/>
      <c r="BM449" s="18"/>
    </row>
    <row r="450" spans="1:65" x14ac:dyDescent="0.2">
      <c r="A450" s="3"/>
      <c r="B450" s="18"/>
      <c r="C450" s="18"/>
      <c r="D450" s="30"/>
      <c r="E450" s="18"/>
      <c r="F450" s="18"/>
      <c r="G450" s="30"/>
      <c r="H450" s="18"/>
      <c r="I450" s="18"/>
      <c r="J450" s="30"/>
      <c r="K450" s="18"/>
      <c r="L450" s="18"/>
      <c r="M450" s="30"/>
      <c r="N450" s="18"/>
      <c r="O450" s="18"/>
      <c r="Q450" s="18"/>
      <c r="R450" s="18"/>
      <c r="T450" s="18"/>
      <c r="W450" s="18"/>
      <c r="Z450" s="18"/>
      <c r="AC450" s="18"/>
      <c r="AF450" s="18"/>
      <c r="AI450" s="18"/>
      <c r="AL450" s="18"/>
      <c r="AO450" s="18"/>
      <c r="AR450" s="18"/>
      <c r="AU450" s="18"/>
      <c r="AX450" s="18"/>
      <c r="BA450" s="18"/>
      <c r="BD450" s="18"/>
      <c r="BG450" s="18"/>
      <c r="BJ450" s="18"/>
      <c r="BM450" s="18"/>
    </row>
    <row r="451" spans="1:65" x14ac:dyDescent="0.2">
      <c r="A451" s="3"/>
      <c r="B451" s="18"/>
      <c r="C451" s="18"/>
      <c r="D451" s="30"/>
      <c r="E451" s="18"/>
      <c r="F451" s="18"/>
      <c r="G451" s="30"/>
      <c r="H451" s="18"/>
      <c r="I451" s="18"/>
      <c r="J451" s="30"/>
      <c r="K451" s="18"/>
      <c r="L451" s="18"/>
      <c r="M451" s="30"/>
      <c r="N451" s="18"/>
      <c r="O451" s="18"/>
      <c r="Q451" s="18"/>
      <c r="R451" s="18"/>
      <c r="T451" s="18"/>
      <c r="W451" s="18"/>
      <c r="Z451" s="18"/>
      <c r="AC451" s="18"/>
      <c r="AF451" s="18"/>
      <c r="AI451" s="18"/>
      <c r="AL451" s="18"/>
      <c r="AO451" s="18"/>
      <c r="AR451" s="18"/>
      <c r="AU451" s="18"/>
      <c r="AX451" s="18"/>
      <c r="BA451" s="18"/>
      <c r="BD451" s="18"/>
      <c r="BG451" s="18"/>
      <c r="BJ451" s="18"/>
      <c r="BM451" s="18"/>
    </row>
    <row r="452" spans="1:65" x14ac:dyDescent="0.2">
      <c r="A452" s="3"/>
      <c r="B452" s="18"/>
      <c r="C452" s="18"/>
      <c r="D452" s="30"/>
      <c r="E452" s="18"/>
      <c r="F452" s="18"/>
      <c r="G452" s="30"/>
      <c r="H452" s="18"/>
      <c r="I452" s="18"/>
      <c r="J452" s="30"/>
      <c r="K452" s="18"/>
      <c r="L452" s="18"/>
      <c r="M452" s="30"/>
      <c r="N452" s="18"/>
      <c r="O452" s="18"/>
      <c r="Q452" s="18"/>
      <c r="R452" s="18"/>
      <c r="T452" s="18"/>
      <c r="W452" s="18"/>
      <c r="Z452" s="18"/>
      <c r="AC452" s="18"/>
      <c r="AF452" s="18"/>
      <c r="AI452" s="18"/>
      <c r="AL452" s="18"/>
      <c r="AO452" s="18"/>
      <c r="AR452" s="18"/>
      <c r="AU452" s="18"/>
      <c r="AX452" s="18"/>
      <c r="BA452" s="18"/>
      <c r="BD452" s="18"/>
      <c r="BG452" s="18"/>
      <c r="BJ452" s="18"/>
      <c r="BM452" s="18"/>
    </row>
    <row r="453" spans="1:65" x14ac:dyDescent="0.2">
      <c r="A453" s="3"/>
      <c r="B453" s="18"/>
      <c r="C453" s="18"/>
      <c r="D453" s="30"/>
      <c r="E453" s="18"/>
      <c r="F453" s="18"/>
      <c r="G453" s="30"/>
      <c r="H453" s="18"/>
      <c r="I453" s="18"/>
      <c r="J453" s="30"/>
      <c r="K453" s="18"/>
      <c r="L453" s="18"/>
      <c r="M453" s="30"/>
      <c r="N453" s="18"/>
      <c r="O453" s="18"/>
      <c r="Q453" s="18"/>
      <c r="R453" s="18"/>
      <c r="T453" s="18"/>
      <c r="W453" s="18"/>
      <c r="Z453" s="18"/>
      <c r="AC453" s="18"/>
      <c r="AF453" s="18"/>
      <c r="AI453" s="18"/>
      <c r="AL453" s="18"/>
      <c r="AO453" s="18"/>
      <c r="AR453" s="18"/>
      <c r="AU453" s="18"/>
      <c r="AX453" s="18"/>
      <c r="BA453" s="18"/>
      <c r="BD453" s="18"/>
      <c r="BG453" s="18"/>
      <c r="BJ453" s="18"/>
      <c r="BM453" s="18"/>
    </row>
    <row r="454" spans="1:65" x14ac:dyDescent="0.2">
      <c r="A454" s="3"/>
      <c r="B454" s="18"/>
      <c r="C454" s="18"/>
      <c r="D454" s="30"/>
      <c r="E454" s="18"/>
      <c r="F454" s="18"/>
      <c r="G454" s="30"/>
      <c r="H454" s="18"/>
      <c r="I454" s="18"/>
      <c r="J454" s="30"/>
      <c r="K454" s="18"/>
      <c r="L454" s="18"/>
      <c r="M454" s="30"/>
      <c r="N454" s="18"/>
      <c r="O454" s="18"/>
      <c r="Q454" s="18"/>
      <c r="R454" s="18"/>
      <c r="T454" s="18"/>
      <c r="W454" s="18"/>
      <c r="Z454" s="18"/>
      <c r="AC454" s="18"/>
      <c r="AF454" s="18"/>
      <c r="AI454" s="18"/>
      <c r="AL454" s="18"/>
      <c r="AO454" s="18"/>
      <c r="AR454" s="18"/>
      <c r="AU454" s="18"/>
      <c r="AX454" s="18"/>
      <c r="BA454" s="18"/>
      <c r="BD454" s="18"/>
      <c r="BG454" s="18"/>
      <c r="BJ454" s="18"/>
      <c r="BM454" s="18"/>
    </row>
    <row r="455" spans="1:65" x14ac:dyDescent="0.2">
      <c r="A455" s="3"/>
      <c r="B455" s="18"/>
      <c r="C455" s="18"/>
      <c r="D455" s="30"/>
      <c r="E455" s="18"/>
      <c r="F455" s="18"/>
      <c r="G455" s="30"/>
      <c r="H455" s="18"/>
      <c r="I455" s="18"/>
      <c r="J455" s="30"/>
      <c r="K455" s="18"/>
      <c r="L455" s="18"/>
      <c r="M455" s="30"/>
      <c r="N455" s="18"/>
      <c r="O455" s="18"/>
      <c r="Q455" s="18"/>
      <c r="R455" s="18"/>
      <c r="T455" s="18"/>
      <c r="W455" s="18"/>
      <c r="Z455" s="18"/>
      <c r="AC455" s="18"/>
      <c r="AF455" s="18"/>
      <c r="AI455" s="18"/>
      <c r="AL455" s="18"/>
      <c r="AO455" s="18"/>
      <c r="AR455" s="18"/>
      <c r="AU455" s="18"/>
      <c r="AX455" s="18"/>
      <c r="BA455" s="18"/>
      <c r="BD455" s="18"/>
      <c r="BG455" s="18"/>
      <c r="BJ455" s="18"/>
      <c r="BM455" s="18"/>
    </row>
    <row r="456" spans="1:65" x14ac:dyDescent="0.2">
      <c r="A456" s="3"/>
      <c r="B456" s="18"/>
      <c r="C456" s="18"/>
      <c r="D456" s="30"/>
      <c r="E456" s="18"/>
      <c r="F456" s="18"/>
      <c r="G456" s="30"/>
      <c r="H456" s="18"/>
      <c r="I456" s="18"/>
      <c r="J456" s="30"/>
      <c r="K456" s="18"/>
      <c r="L456" s="18"/>
      <c r="M456" s="30"/>
      <c r="N456" s="18"/>
      <c r="O456" s="18"/>
      <c r="Q456" s="18"/>
      <c r="R456" s="18"/>
      <c r="T456" s="18"/>
      <c r="W456" s="18"/>
      <c r="Z456" s="18"/>
      <c r="AC456" s="18"/>
      <c r="AF456" s="18"/>
      <c r="AI456" s="18"/>
      <c r="AL456" s="18"/>
      <c r="AO456" s="18"/>
      <c r="AR456" s="18"/>
      <c r="AU456" s="18"/>
      <c r="AX456" s="18"/>
      <c r="BA456" s="18"/>
      <c r="BD456" s="18"/>
      <c r="BG456" s="18"/>
      <c r="BJ456" s="18"/>
      <c r="BM456" s="18"/>
    </row>
    <row r="457" spans="1:65" x14ac:dyDescent="0.2">
      <c r="A457" s="3"/>
      <c r="B457" s="18"/>
      <c r="C457" s="18"/>
      <c r="D457" s="30"/>
      <c r="E457" s="18"/>
      <c r="F457" s="18"/>
      <c r="G457" s="30"/>
      <c r="H457" s="18"/>
      <c r="I457" s="18"/>
      <c r="J457" s="30"/>
      <c r="K457" s="18"/>
      <c r="L457" s="18"/>
      <c r="M457" s="30"/>
      <c r="N457" s="18"/>
      <c r="O457" s="18"/>
      <c r="Q457" s="18"/>
      <c r="R457" s="18"/>
      <c r="T457" s="18"/>
      <c r="W457" s="18"/>
      <c r="Z457" s="18"/>
      <c r="AC457" s="18"/>
      <c r="AF457" s="18"/>
      <c r="AI457" s="18"/>
      <c r="AL457" s="18"/>
      <c r="AO457" s="18"/>
      <c r="AR457" s="18"/>
      <c r="AU457" s="18"/>
      <c r="AX457" s="18"/>
      <c r="BA457" s="18"/>
      <c r="BD457" s="18"/>
      <c r="BG457" s="18"/>
      <c r="BJ457" s="18"/>
      <c r="BM457" s="18"/>
    </row>
    <row r="458" spans="1:65" x14ac:dyDescent="0.2">
      <c r="A458" s="3"/>
      <c r="B458" s="18"/>
      <c r="C458" s="18"/>
      <c r="D458" s="30"/>
      <c r="E458" s="18"/>
      <c r="F458" s="18"/>
      <c r="G458" s="30"/>
      <c r="H458" s="18"/>
      <c r="I458" s="18"/>
      <c r="J458" s="30"/>
      <c r="K458" s="18"/>
      <c r="L458" s="18"/>
      <c r="M458" s="30"/>
      <c r="N458" s="18"/>
      <c r="O458" s="18"/>
      <c r="Q458" s="18"/>
      <c r="R458" s="18"/>
      <c r="T458" s="18"/>
      <c r="W458" s="18"/>
      <c r="Z458" s="18"/>
      <c r="AC458" s="18"/>
      <c r="AF458" s="18"/>
      <c r="AI458" s="18"/>
      <c r="AL458" s="18"/>
      <c r="AO458" s="18"/>
      <c r="AR458" s="18"/>
      <c r="AU458" s="18"/>
      <c r="AX458" s="18"/>
      <c r="BA458" s="18"/>
      <c r="BD458" s="18"/>
      <c r="BG458" s="18"/>
      <c r="BJ458" s="18"/>
      <c r="BM458" s="18"/>
    </row>
    <row r="459" spans="1:65" x14ac:dyDescent="0.2">
      <c r="A459" s="3"/>
      <c r="B459" s="18"/>
      <c r="C459" s="18"/>
      <c r="D459" s="30"/>
      <c r="E459" s="18"/>
      <c r="F459" s="18"/>
      <c r="G459" s="30"/>
      <c r="H459" s="18"/>
      <c r="I459" s="18"/>
      <c r="J459" s="30"/>
      <c r="K459" s="18"/>
      <c r="L459" s="18"/>
      <c r="M459" s="30"/>
      <c r="N459" s="18"/>
      <c r="O459" s="18"/>
      <c r="Q459" s="18"/>
      <c r="R459" s="18"/>
      <c r="T459" s="18"/>
      <c r="W459" s="18"/>
      <c r="Z459" s="18"/>
      <c r="AC459" s="18"/>
      <c r="AF459" s="18"/>
      <c r="AI459" s="18"/>
      <c r="AL459" s="18"/>
      <c r="AO459" s="18"/>
      <c r="AR459" s="18"/>
      <c r="AU459" s="18"/>
      <c r="AX459" s="18"/>
      <c r="BA459" s="18"/>
      <c r="BD459" s="18"/>
      <c r="BG459" s="18"/>
      <c r="BJ459" s="18"/>
      <c r="BM459" s="18"/>
    </row>
    <row r="460" spans="1:65" x14ac:dyDescent="0.2">
      <c r="A460" s="3"/>
      <c r="B460" s="18"/>
      <c r="C460" s="18"/>
      <c r="D460" s="30"/>
      <c r="E460" s="18"/>
      <c r="F460" s="18"/>
      <c r="G460" s="30"/>
      <c r="H460" s="18"/>
      <c r="I460" s="18"/>
      <c r="J460" s="30"/>
      <c r="K460" s="18"/>
      <c r="L460" s="18"/>
      <c r="M460" s="30"/>
      <c r="N460" s="18"/>
      <c r="O460" s="18"/>
      <c r="Q460" s="18"/>
      <c r="R460" s="18"/>
      <c r="T460" s="18"/>
      <c r="W460" s="18"/>
      <c r="Z460" s="18"/>
      <c r="AC460" s="18"/>
      <c r="AF460" s="18"/>
      <c r="AI460" s="18"/>
      <c r="AL460" s="18"/>
      <c r="AO460" s="18"/>
      <c r="AR460" s="18"/>
      <c r="AU460" s="18"/>
      <c r="AX460" s="18"/>
      <c r="BA460" s="18"/>
      <c r="BD460" s="18"/>
      <c r="BG460" s="18"/>
      <c r="BJ460" s="18"/>
      <c r="BM460" s="18"/>
    </row>
    <row r="461" spans="1:65" x14ac:dyDescent="0.2">
      <c r="A461" s="3"/>
      <c r="B461" s="18"/>
      <c r="C461" s="18"/>
      <c r="D461" s="30"/>
      <c r="E461" s="18"/>
      <c r="F461" s="18"/>
      <c r="G461" s="30"/>
      <c r="H461" s="18"/>
      <c r="I461" s="18"/>
      <c r="J461" s="30"/>
      <c r="K461" s="18"/>
      <c r="L461" s="18"/>
      <c r="M461" s="30"/>
      <c r="N461" s="18"/>
      <c r="O461" s="18"/>
      <c r="Q461" s="18"/>
      <c r="R461" s="18"/>
      <c r="T461" s="18"/>
      <c r="W461" s="18"/>
      <c r="Z461" s="18"/>
      <c r="AC461" s="18"/>
      <c r="AF461" s="18"/>
      <c r="AI461" s="18"/>
      <c r="AL461" s="18"/>
      <c r="AO461" s="18"/>
      <c r="AR461" s="18"/>
      <c r="AU461" s="18"/>
      <c r="AX461" s="18"/>
      <c r="BA461" s="18"/>
      <c r="BD461" s="18"/>
      <c r="BG461" s="18"/>
      <c r="BJ461" s="18"/>
      <c r="BM461" s="18"/>
    </row>
    <row r="462" spans="1:65" x14ac:dyDescent="0.2">
      <c r="A462" s="3"/>
      <c r="B462" s="18"/>
      <c r="C462" s="18"/>
      <c r="D462" s="30"/>
      <c r="E462" s="18"/>
      <c r="F462" s="18"/>
      <c r="G462" s="30"/>
      <c r="H462" s="18"/>
      <c r="I462" s="18"/>
      <c r="J462" s="30"/>
      <c r="K462" s="18"/>
      <c r="L462" s="18"/>
      <c r="M462" s="30"/>
      <c r="N462" s="18"/>
      <c r="O462" s="18"/>
      <c r="Q462" s="18"/>
      <c r="R462" s="18"/>
      <c r="T462" s="18"/>
      <c r="W462" s="18"/>
      <c r="Z462" s="18"/>
      <c r="AC462" s="18"/>
      <c r="AF462" s="18"/>
      <c r="AI462" s="18"/>
      <c r="AL462" s="18"/>
      <c r="AO462" s="18"/>
      <c r="AR462" s="18"/>
      <c r="AU462" s="18"/>
      <c r="AX462" s="18"/>
      <c r="BA462" s="18"/>
      <c r="BD462" s="18"/>
      <c r="BG462" s="18"/>
      <c r="BJ462" s="18"/>
      <c r="BM462" s="18"/>
    </row>
    <row r="463" spans="1:65" x14ac:dyDescent="0.2">
      <c r="A463" s="3"/>
      <c r="B463" s="18"/>
      <c r="C463" s="18"/>
      <c r="D463" s="30"/>
      <c r="E463" s="18"/>
      <c r="F463" s="18"/>
      <c r="G463" s="30"/>
      <c r="H463" s="18"/>
      <c r="I463" s="18"/>
      <c r="J463" s="30"/>
      <c r="K463" s="18"/>
      <c r="L463" s="18"/>
      <c r="M463" s="30"/>
      <c r="N463" s="18"/>
      <c r="O463" s="18"/>
      <c r="Q463" s="18"/>
      <c r="R463" s="18"/>
      <c r="T463" s="18"/>
      <c r="W463" s="18"/>
      <c r="Z463" s="18"/>
      <c r="AC463" s="18"/>
      <c r="AF463" s="18"/>
      <c r="AI463" s="18"/>
      <c r="AL463" s="18"/>
      <c r="AO463" s="18"/>
      <c r="AR463" s="18"/>
      <c r="AU463" s="18"/>
      <c r="AX463" s="18"/>
      <c r="BA463" s="18"/>
      <c r="BD463" s="18"/>
      <c r="BG463" s="18"/>
      <c r="BJ463" s="18"/>
      <c r="BM463" s="18"/>
    </row>
    <row r="464" spans="1:65" x14ac:dyDescent="0.2">
      <c r="A464" s="3"/>
      <c r="B464" s="18"/>
      <c r="C464" s="18"/>
      <c r="D464" s="30"/>
      <c r="E464" s="18"/>
      <c r="F464" s="18"/>
      <c r="G464" s="30"/>
      <c r="H464" s="18"/>
      <c r="I464" s="18"/>
      <c r="J464" s="30"/>
      <c r="K464" s="18"/>
      <c r="L464" s="18"/>
      <c r="M464" s="30"/>
      <c r="N464" s="18"/>
      <c r="O464" s="18"/>
      <c r="Q464" s="18"/>
      <c r="R464" s="18"/>
      <c r="T464" s="18"/>
      <c r="W464" s="18"/>
      <c r="Z464" s="18"/>
      <c r="AC464" s="18"/>
      <c r="AF464" s="18"/>
      <c r="AI464" s="18"/>
      <c r="AL464" s="18"/>
      <c r="AO464" s="18"/>
      <c r="AR464" s="18"/>
      <c r="AU464" s="18"/>
      <c r="AX464" s="18"/>
      <c r="BA464" s="18"/>
      <c r="BD464" s="18"/>
      <c r="BG464" s="18"/>
      <c r="BJ464" s="18"/>
      <c r="BM464" s="18"/>
    </row>
    <row r="465" spans="1:65" x14ac:dyDescent="0.2">
      <c r="A465" s="3"/>
      <c r="B465" s="18"/>
      <c r="C465" s="18"/>
      <c r="D465" s="30"/>
      <c r="E465" s="18"/>
      <c r="F465" s="18"/>
      <c r="G465" s="30"/>
      <c r="H465" s="18"/>
      <c r="I465" s="18"/>
      <c r="J465" s="30"/>
      <c r="K465" s="18"/>
      <c r="L465" s="18"/>
      <c r="M465" s="30"/>
      <c r="N465" s="18"/>
      <c r="O465" s="18"/>
      <c r="Q465" s="18"/>
      <c r="R465" s="18"/>
      <c r="T465" s="18"/>
      <c r="W465" s="18"/>
      <c r="Z465" s="18"/>
      <c r="AC465" s="18"/>
      <c r="AF465" s="18"/>
      <c r="AI465" s="18"/>
      <c r="AL465" s="18"/>
      <c r="AO465" s="18"/>
      <c r="AR465" s="18"/>
      <c r="AU465" s="18"/>
      <c r="AX465" s="18"/>
      <c r="BA465" s="18"/>
      <c r="BD465" s="18"/>
      <c r="BG465" s="18"/>
      <c r="BJ465" s="18"/>
      <c r="BM465" s="18"/>
    </row>
    <row r="466" spans="1:65" x14ac:dyDescent="0.2">
      <c r="A466" s="3"/>
      <c r="B466" s="18"/>
      <c r="C466" s="18"/>
      <c r="D466" s="30"/>
      <c r="E466" s="18"/>
      <c r="F466" s="18"/>
      <c r="G466" s="30"/>
      <c r="H466" s="18"/>
      <c r="I466" s="18"/>
      <c r="J466" s="30"/>
      <c r="K466" s="18"/>
      <c r="L466" s="18"/>
      <c r="M466" s="30"/>
      <c r="N466" s="18"/>
      <c r="O466" s="18"/>
      <c r="Q466" s="18"/>
      <c r="R466" s="18"/>
      <c r="T466" s="18"/>
      <c r="W466" s="18"/>
      <c r="Z466" s="18"/>
      <c r="AC466" s="18"/>
      <c r="AF466" s="18"/>
      <c r="AI466" s="18"/>
      <c r="AL466" s="18"/>
      <c r="AO466" s="18"/>
      <c r="AR466" s="18"/>
      <c r="AU466" s="18"/>
      <c r="AX466" s="18"/>
      <c r="BA466" s="18"/>
      <c r="BD466" s="18"/>
      <c r="BG466" s="18"/>
      <c r="BJ466" s="18"/>
      <c r="BM466" s="18"/>
    </row>
    <row r="467" spans="1:65" x14ac:dyDescent="0.2">
      <c r="A467" s="3"/>
      <c r="B467" s="18"/>
      <c r="C467" s="18"/>
      <c r="D467" s="30"/>
      <c r="E467" s="18"/>
      <c r="F467" s="18"/>
      <c r="G467" s="30"/>
      <c r="H467" s="18"/>
      <c r="I467" s="18"/>
      <c r="J467" s="30"/>
      <c r="K467" s="18"/>
      <c r="L467" s="18"/>
      <c r="M467" s="30"/>
      <c r="N467" s="18"/>
      <c r="O467" s="18"/>
      <c r="Q467" s="18"/>
      <c r="R467" s="18"/>
      <c r="T467" s="18"/>
      <c r="W467" s="18"/>
      <c r="Z467" s="18"/>
      <c r="AC467" s="18"/>
      <c r="AF467" s="18"/>
      <c r="AI467" s="18"/>
      <c r="AL467" s="18"/>
      <c r="AO467" s="18"/>
      <c r="AR467" s="18"/>
      <c r="AU467" s="18"/>
      <c r="AX467" s="18"/>
      <c r="BA467" s="18"/>
      <c r="BD467" s="18"/>
      <c r="BG467" s="18"/>
      <c r="BJ467" s="18"/>
      <c r="BM467" s="18"/>
    </row>
    <row r="468" spans="1:65" x14ac:dyDescent="0.2">
      <c r="A468" s="3"/>
      <c r="B468" s="18"/>
      <c r="C468" s="18"/>
      <c r="D468" s="30"/>
      <c r="E468" s="18"/>
      <c r="F468" s="18"/>
      <c r="G468" s="30"/>
      <c r="H468" s="18"/>
      <c r="I468" s="18"/>
      <c r="J468" s="30"/>
      <c r="K468" s="18"/>
      <c r="L468" s="18"/>
      <c r="M468" s="30"/>
      <c r="N468" s="18"/>
      <c r="O468" s="18"/>
      <c r="Q468" s="18"/>
      <c r="R468" s="18"/>
      <c r="T468" s="18"/>
      <c r="W468" s="18"/>
      <c r="Z468" s="18"/>
      <c r="AC468" s="18"/>
      <c r="AF468" s="18"/>
      <c r="AI468" s="18"/>
      <c r="AL468" s="18"/>
      <c r="AO468" s="18"/>
      <c r="AR468" s="18"/>
      <c r="AU468" s="18"/>
      <c r="AX468" s="18"/>
      <c r="BA468" s="18"/>
      <c r="BD468" s="18"/>
      <c r="BG468" s="18"/>
      <c r="BJ468" s="18"/>
      <c r="BM468" s="18"/>
    </row>
    <row r="469" spans="1:65" x14ac:dyDescent="0.2">
      <c r="A469" s="3"/>
      <c r="B469" s="18"/>
      <c r="C469" s="18"/>
      <c r="D469" s="30"/>
      <c r="E469" s="18"/>
      <c r="F469" s="18"/>
      <c r="G469" s="30"/>
      <c r="H469" s="18"/>
      <c r="I469" s="18"/>
      <c r="J469" s="30"/>
      <c r="K469" s="18"/>
      <c r="L469" s="18"/>
      <c r="M469" s="30"/>
      <c r="N469" s="18"/>
      <c r="O469" s="18"/>
      <c r="Q469" s="18"/>
      <c r="R469" s="18"/>
      <c r="T469" s="18"/>
      <c r="W469" s="18"/>
      <c r="Z469" s="18"/>
      <c r="AC469" s="18"/>
      <c r="AF469" s="18"/>
      <c r="AI469" s="18"/>
      <c r="AL469" s="18"/>
      <c r="AO469" s="18"/>
      <c r="AR469" s="18"/>
      <c r="AU469" s="18"/>
      <c r="AX469" s="18"/>
      <c r="BA469" s="18"/>
      <c r="BD469" s="18"/>
      <c r="BG469" s="18"/>
      <c r="BJ469" s="18"/>
      <c r="BM469" s="18"/>
    </row>
    <row r="470" spans="1:65" x14ac:dyDescent="0.2">
      <c r="A470" s="3"/>
      <c r="B470" s="18"/>
      <c r="C470" s="18"/>
      <c r="D470" s="30"/>
      <c r="E470" s="18"/>
      <c r="F470" s="18"/>
      <c r="G470" s="30"/>
      <c r="H470" s="18"/>
      <c r="I470" s="18"/>
      <c r="J470" s="30"/>
      <c r="K470" s="18"/>
      <c r="L470" s="18"/>
      <c r="M470" s="30"/>
      <c r="N470" s="18"/>
      <c r="O470" s="18"/>
      <c r="Q470" s="18"/>
      <c r="R470" s="18"/>
      <c r="T470" s="18"/>
      <c r="W470" s="18"/>
      <c r="Z470" s="18"/>
      <c r="AC470" s="18"/>
      <c r="AF470" s="18"/>
      <c r="AI470" s="18"/>
      <c r="AL470" s="18"/>
      <c r="AO470" s="18"/>
      <c r="AR470" s="18"/>
      <c r="AU470" s="18"/>
      <c r="AX470" s="18"/>
      <c r="BA470" s="18"/>
      <c r="BD470" s="18"/>
      <c r="BG470" s="18"/>
      <c r="BJ470" s="18"/>
      <c r="BM470" s="18"/>
    </row>
    <row r="471" spans="1:65" x14ac:dyDescent="0.2">
      <c r="A471" s="3"/>
      <c r="B471" s="18"/>
      <c r="C471" s="18"/>
      <c r="D471" s="30"/>
      <c r="E471" s="18"/>
      <c r="F471" s="18"/>
      <c r="G471" s="30"/>
      <c r="H471" s="18"/>
      <c r="I471" s="18"/>
      <c r="J471" s="30"/>
      <c r="K471" s="18"/>
      <c r="L471" s="18"/>
      <c r="M471" s="30"/>
      <c r="N471" s="18"/>
      <c r="O471" s="18"/>
      <c r="Q471" s="18"/>
      <c r="R471" s="18"/>
      <c r="T471" s="18"/>
      <c r="W471" s="18"/>
      <c r="Z471" s="18"/>
      <c r="AC471" s="18"/>
      <c r="AF471" s="18"/>
      <c r="AI471" s="18"/>
      <c r="AL471" s="18"/>
      <c r="AO471" s="18"/>
      <c r="AR471" s="18"/>
      <c r="AU471" s="18"/>
      <c r="AX471" s="18"/>
      <c r="BA471" s="18"/>
      <c r="BD471" s="18"/>
      <c r="BG471" s="18"/>
      <c r="BJ471" s="18"/>
      <c r="BM471" s="18"/>
    </row>
    <row r="472" spans="1:65" x14ac:dyDescent="0.2">
      <c r="A472" s="3"/>
      <c r="B472" s="18"/>
      <c r="C472" s="18"/>
      <c r="D472" s="30"/>
      <c r="E472" s="18"/>
      <c r="F472" s="18"/>
      <c r="G472" s="30"/>
      <c r="H472" s="18"/>
      <c r="I472" s="18"/>
      <c r="J472" s="30"/>
      <c r="K472" s="18"/>
      <c r="L472" s="18"/>
      <c r="M472" s="30"/>
      <c r="N472" s="18"/>
      <c r="O472" s="18"/>
      <c r="Q472" s="18"/>
      <c r="R472" s="18"/>
      <c r="T472" s="18"/>
      <c r="W472" s="18"/>
      <c r="Z472" s="18"/>
      <c r="AC472" s="18"/>
      <c r="AF472" s="18"/>
      <c r="AI472" s="18"/>
      <c r="AL472" s="18"/>
      <c r="AO472" s="18"/>
      <c r="AR472" s="18"/>
      <c r="AU472" s="18"/>
      <c r="AX472" s="18"/>
      <c r="BA472" s="18"/>
      <c r="BD472" s="18"/>
      <c r="BG472" s="18"/>
      <c r="BJ472" s="18"/>
      <c r="BM472" s="18"/>
    </row>
    <row r="473" spans="1:65" x14ac:dyDescent="0.2">
      <c r="A473" s="3"/>
      <c r="B473" s="18"/>
      <c r="C473" s="18"/>
      <c r="D473" s="30"/>
      <c r="E473" s="18"/>
      <c r="F473" s="18"/>
      <c r="G473" s="30"/>
      <c r="H473" s="18"/>
      <c r="I473" s="18"/>
      <c r="J473" s="30"/>
      <c r="K473" s="18"/>
      <c r="L473" s="18"/>
      <c r="M473" s="30"/>
      <c r="N473" s="18"/>
      <c r="O473" s="18"/>
      <c r="Q473" s="18"/>
      <c r="R473" s="18"/>
      <c r="T473" s="18"/>
      <c r="W473" s="18"/>
      <c r="Z473" s="18"/>
      <c r="AC473" s="18"/>
      <c r="AF473" s="18"/>
      <c r="AI473" s="18"/>
      <c r="AL473" s="18"/>
      <c r="AO473" s="18"/>
      <c r="AR473" s="18"/>
      <c r="AU473" s="18"/>
      <c r="AX473" s="18"/>
      <c r="BA473" s="18"/>
      <c r="BD473" s="18"/>
      <c r="BG473" s="18"/>
      <c r="BJ473" s="18"/>
      <c r="BM473" s="18"/>
    </row>
    <row r="474" spans="1:65" x14ac:dyDescent="0.2">
      <c r="A474" s="3"/>
      <c r="B474" s="18"/>
      <c r="C474" s="18"/>
      <c r="D474" s="30"/>
      <c r="E474" s="18"/>
      <c r="F474" s="18"/>
      <c r="G474" s="30"/>
      <c r="H474" s="18"/>
      <c r="I474" s="18"/>
      <c r="J474" s="30"/>
      <c r="K474" s="18"/>
      <c r="L474" s="18"/>
      <c r="M474" s="30"/>
      <c r="N474" s="18"/>
      <c r="O474" s="18"/>
      <c r="Q474" s="18"/>
      <c r="R474" s="18"/>
      <c r="T474" s="18"/>
      <c r="W474" s="18"/>
      <c r="Z474" s="18"/>
      <c r="AC474" s="18"/>
      <c r="AF474" s="18"/>
      <c r="AI474" s="18"/>
      <c r="AL474" s="18"/>
      <c r="AO474" s="18"/>
      <c r="AR474" s="18"/>
      <c r="AU474" s="18"/>
      <c r="AX474" s="18"/>
      <c r="BA474" s="18"/>
      <c r="BD474" s="18"/>
      <c r="BG474" s="18"/>
      <c r="BJ474" s="18"/>
      <c r="BM474" s="18"/>
    </row>
    <row r="475" spans="1:65" x14ac:dyDescent="0.2">
      <c r="A475" s="3"/>
      <c r="B475" s="18"/>
      <c r="C475" s="18"/>
      <c r="D475" s="30"/>
      <c r="E475" s="18"/>
      <c r="F475" s="18"/>
      <c r="G475" s="30"/>
      <c r="H475" s="18"/>
      <c r="I475" s="18"/>
      <c r="J475" s="30"/>
      <c r="K475" s="18"/>
      <c r="L475" s="18"/>
      <c r="M475" s="30"/>
      <c r="N475" s="18"/>
      <c r="O475" s="18"/>
      <c r="Q475" s="18"/>
      <c r="R475" s="18"/>
      <c r="T475" s="18"/>
      <c r="W475" s="18"/>
      <c r="Z475" s="18"/>
      <c r="AC475" s="18"/>
      <c r="AF475" s="18"/>
      <c r="AI475" s="18"/>
      <c r="AL475" s="18"/>
      <c r="AO475" s="18"/>
      <c r="AR475" s="18"/>
      <c r="AU475" s="18"/>
      <c r="AX475" s="18"/>
      <c r="BA475" s="18"/>
      <c r="BD475" s="18"/>
      <c r="BG475" s="18"/>
      <c r="BJ475" s="18"/>
      <c r="BM475" s="18"/>
    </row>
    <row r="476" spans="1:65" x14ac:dyDescent="0.2">
      <c r="A476" s="3"/>
      <c r="B476" s="18"/>
      <c r="C476" s="18"/>
      <c r="D476" s="30"/>
      <c r="E476" s="18"/>
      <c r="F476" s="18"/>
      <c r="G476" s="30"/>
      <c r="H476" s="18"/>
      <c r="I476" s="18"/>
      <c r="J476" s="30"/>
      <c r="K476" s="18"/>
      <c r="L476" s="18"/>
      <c r="M476" s="30"/>
      <c r="N476" s="18"/>
      <c r="O476" s="18"/>
      <c r="Q476" s="18"/>
      <c r="R476" s="18"/>
      <c r="T476" s="18"/>
      <c r="W476" s="18"/>
      <c r="Z476" s="18"/>
      <c r="AC476" s="18"/>
      <c r="AF476" s="18"/>
      <c r="AI476" s="18"/>
      <c r="AL476" s="18"/>
      <c r="AO476" s="18"/>
      <c r="AR476" s="18"/>
      <c r="AU476" s="18"/>
      <c r="AX476" s="18"/>
      <c r="BA476" s="18"/>
      <c r="BD476" s="18"/>
      <c r="BG476" s="18"/>
      <c r="BJ476" s="18"/>
      <c r="BM476" s="18"/>
    </row>
    <row r="477" spans="1:65" x14ac:dyDescent="0.2">
      <c r="A477" s="3"/>
      <c r="B477" s="18"/>
      <c r="C477" s="18"/>
      <c r="D477" s="30"/>
      <c r="E477" s="18"/>
      <c r="F477" s="18"/>
      <c r="G477" s="30"/>
      <c r="H477" s="18"/>
      <c r="I477" s="18"/>
      <c r="J477" s="30"/>
      <c r="K477" s="18"/>
      <c r="L477" s="18"/>
      <c r="M477" s="30"/>
      <c r="N477" s="18"/>
      <c r="O477" s="18"/>
      <c r="Q477" s="18"/>
      <c r="R477" s="18"/>
      <c r="T477" s="18"/>
      <c r="W477" s="18"/>
      <c r="Z477" s="18"/>
      <c r="AC477" s="18"/>
      <c r="AF477" s="18"/>
      <c r="AI477" s="18"/>
      <c r="AL477" s="18"/>
      <c r="AO477" s="18"/>
      <c r="AR477" s="18"/>
      <c r="AU477" s="18"/>
      <c r="AX477" s="18"/>
      <c r="BA477" s="18"/>
      <c r="BD477" s="18"/>
      <c r="BG477" s="18"/>
      <c r="BJ477" s="18"/>
      <c r="BM477" s="18"/>
    </row>
    <row r="478" spans="1:65" x14ac:dyDescent="0.2">
      <c r="A478" s="3"/>
      <c r="B478" s="18"/>
      <c r="C478" s="18"/>
      <c r="D478" s="30"/>
      <c r="E478" s="18"/>
      <c r="F478" s="18"/>
      <c r="G478" s="30"/>
      <c r="H478" s="18"/>
      <c r="I478" s="18"/>
      <c r="J478" s="30"/>
      <c r="K478" s="18"/>
      <c r="L478" s="18"/>
      <c r="M478" s="30"/>
      <c r="N478" s="18"/>
      <c r="O478" s="18"/>
      <c r="Q478" s="18"/>
      <c r="R478" s="18"/>
      <c r="T478" s="18"/>
      <c r="W478" s="18"/>
      <c r="Z478" s="18"/>
      <c r="AC478" s="18"/>
      <c r="AF478" s="18"/>
      <c r="AI478" s="18"/>
      <c r="AL478" s="18"/>
      <c r="AO478" s="18"/>
      <c r="AR478" s="18"/>
      <c r="AU478" s="18"/>
      <c r="AX478" s="18"/>
      <c r="BA478" s="18"/>
      <c r="BD478" s="18"/>
      <c r="BG478" s="18"/>
      <c r="BJ478" s="18"/>
      <c r="BM478" s="18"/>
    </row>
    <row r="479" spans="1:65" x14ac:dyDescent="0.2">
      <c r="A479" s="3"/>
      <c r="B479" s="18"/>
      <c r="C479" s="18"/>
      <c r="D479" s="30"/>
      <c r="E479" s="18"/>
      <c r="F479" s="18"/>
      <c r="G479" s="30"/>
      <c r="H479" s="18"/>
      <c r="I479" s="18"/>
      <c r="J479" s="30"/>
      <c r="K479" s="18"/>
      <c r="L479" s="18"/>
      <c r="M479" s="30"/>
      <c r="N479" s="18"/>
      <c r="O479" s="18"/>
      <c r="Q479" s="18"/>
      <c r="R479" s="18"/>
      <c r="T479" s="18"/>
      <c r="W479" s="18"/>
      <c r="Z479" s="18"/>
      <c r="AC479" s="18"/>
      <c r="AF479" s="18"/>
      <c r="AI479" s="18"/>
      <c r="AL479" s="18"/>
      <c r="AO479" s="18"/>
      <c r="AR479" s="18"/>
      <c r="AU479" s="18"/>
      <c r="AX479" s="18"/>
      <c r="BA479" s="18"/>
      <c r="BD479" s="18"/>
      <c r="BG479" s="18"/>
      <c r="BJ479" s="18"/>
      <c r="BM479" s="18"/>
    </row>
    <row r="480" spans="1:65" x14ac:dyDescent="0.2">
      <c r="A480" s="3"/>
      <c r="B480" s="18"/>
      <c r="C480" s="18"/>
      <c r="D480" s="30"/>
      <c r="E480" s="18"/>
      <c r="F480" s="18"/>
      <c r="G480" s="30"/>
      <c r="H480" s="18"/>
      <c r="I480" s="18"/>
      <c r="J480" s="30"/>
      <c r="K480" s="18"/>
      <c r="L480" s="18"/>
      <c r="M480" s="30"/>
      <c r="N480" s="18"/>
      <c r="O480" s="18"/>
      <c r="Q480" s="18"/>
      <c r="R480" s="18"/>
      <c r="T480" s="18"/>
      <c r="W480" s="18"/>
      <c r="Z480" s="18"/>
      <c r="AC480" s="18"/>
      <c r="AF480" s="18"/>
      <c r="AI480" s="18"/>
      <c r="AL480" s="18"/>
      <c r="AO480" s="18"/>
      <c r="AR480" s="18"/>
      <c r="AU480" s="18"/>
      <c r="AX480" s="18"/>
      <c r="BA480" s="18"/>
      <c r="BD480" s="18"/>
      <c r="BG480" s="18"/>
      <c r="BJ480" s="18"/>
      <c r="BM480" s="18"/>
    </row>
    <row r="481" spans="1:65" x14ac:dyDescent="0.2">
      <c r="A481" s="3"/>
      <c r="B481" s="18"/>
      <c r="C481" s="18"/>
      <c r="D481" s="30"/>
      <c r="E481" s="18"/>
      <c r="F481" s="18"/>
      <c r="G481" s="30"/>
      <c r="H481" s="18"/>
      <c r="I481" s="18"/>
      <c r="J481" s="30"/>
      <c r="K481" s="18"/>
      <c r="L481" s="18"/>
      <c r="M481" s="30"/>
      <c r="N481" s="18"/>
      <c r="O481" s="18"/>
      <c r="Q481" s="18"/>
      <c r="R481" s="18"/>
      <c r="T481" s="18"/>
      <c r="W481" s="18"/>
      <c r="Z481" s="18"/>
      <c r="AC481" s="18"/>
      <c r="AF481" s="18"/>
      <c r="AI481" s="18"/>
      <c r="AL481" s="18"/>
      <c r="AO481" s="18"/>
      <c r="AR481" s="18"/>
      <c r="AU481" s="18"/>
      <c r="AX481" s="18"/>
      <c r="BA481" s="18"/>
      <c r="BD481" s="18"/>
      <c r="BG481" s="18"/>
      <c r="BJ481" s="18"/>
      <c r="BM481" s="18"/>
    </row>
    <row r="482" spans="1:65" x14ac:dyDescent="0.2">
      <c r="A482" s="3"/>
      <c r="B482" s="18"/>
      <c r="C482" s="18"/>
      <c r="D482" s="30"/>
      <c r="E482" s="18"/>
      <c r="F482" s="18"/>
      <c r="G482" s="30"/>
      <c r="H482" s="18"/>
      <c r="I482" s="18"/>
      <c r="J482" s="30"/>
      <c r="K482" s="18"/>
      <c r="L482" s="18"/>
      <c r="M482" s="30"/>
      <c r="N482" s="18"/>
      <c r="O482" s="18"/>
      <c r="Q482" s="18"/>
      <c r="R482" s="18"/>
      <c r="T482" s="18"/>
      <c r="W482" s="18"/>
      <c r="Z482" s="18"/>
      <c r="AC482" s="18"/>
      <c r="AF482" s="18"/>
      <c r="AI482" s="18"/>
      <c r="AL482" s="18"/>
      <c r="AO482" s="18"/>
      <c r="AR482" s="18"/>
      <c r="AU482" s="18"/>
      <c r="AX482" s="18"/>
      <c r="BA482" s="18"/>
      <c r="BD482" s="18"/>
      <c r="BG482" s="18"/>
      <c r="BJ482" s="18"/>
      <c r="BM482" s="18"/>
    </row>
    <row r="483" spans="1:65" x14ac:dyDescent="0.2">
      <c r="A483" s="3"/>
      <c r="B483" s="18"/>
      <c r="C483" s="18"/>
      <c r="D483" s="30"/>
      <c r="E483" s="18"/>
      <c r="F483" s="18"/>
      <c r="G483" s="30"/>
      <c r="H483" s="18"/>
      <c r="I483" s="18"/>
      <c r="J483" s="30"/>
      <c r="K483" s="18"/>
      <c r="L483" s="18"/>
      <c r="M483" s="30"/>
      <c r="N483" s="18"/>
      <c r="O483" s="18"/>
      <c r="Q483" s="18"/>
      <c r="R483" s="18"/>
      <c r="T483" s="18"/>
      <c r="W483" s="18"/>
      <c r="Z483" s="18"/>
      <c r="AC483" s="18"/>
      <c r="AF483" s="18"/>
      <c r="AI483" s="18"/>
      <c r="AL483" s="18"/>
      <c r="AO483" s="18"/>
      <c r="AR483" s="18"/>
      <c r="AU483" s="18"/>
      <c r="AX483" s="18"/>
      <c r="BA483" s="18"/>
      <c r="BD483" s="18"/>
      <c r="BG483" s="18"/>
      <c r="BJ483" s="18"/>
      <c r="BM483" s="18"/>
    </row>
    <row r="484" spans="1:65" x14ac:dyDescent="0.2">
      <c r="A484" s="3"/>
      <c r="B484" s="18"/>
      <c r="C484" s="18"/>
      <c r="D484" s="30"/>
      <c r="E484" s="18"/>
      <c r="F484" s="18"/>
      <c r="G484" s="30"/>
      <c r="H484" s="18"/>
      <c r="I484" s="18"/>
      <c r="J484" s="30"/>
      <c r="K484" s="18"/>
      <c r="L484" s="18"/>
      <c r="M484" s="30"/>
      <c r="N484" s="18"/>
      <c r="O484" s="18"/>
      <c r="Q484" s="18"/>
      <c r="R484" s="18"/>
      <c r="T484" s="18"/>
      <c r="W484" s="18"/>
      <c r="Z484" s="18"/>
      <c r="AC484" s="18"/>
      <c r="AF484" s="18"/>
      <c r="AI484" s="18"/>
      <c r="AL484" s="18"/>
      <c r="AO484" s="18"/>
      <c r="AR484" s="18"/>
      <c r="AU484" s="18"/>
      <c r="AX484" s="18"/>
      <c r="BA484" s="18"/>
      <c r="BD484" s="18"/>
      <c r="BG484" s="18"/>
      <c r="BJ484" s="18"/>
      <c r="BM484" s="18"/>
    </row>
    <row r="485" spans="1:65" x14ac:dyDescent="0.2">
      <c r="A485" s="3"/>
      <c r="B485" s="18"/>
      <c r="C485" s="18"/>
      <c r="D485" s="30"/>
      <c r="E485" s="18"/>
      <c r="F485" s="18"/>
      <c r="G485" s="30"/>
      <c r="H485" s="18"/>
      <c r="I485" s="18"/>
      <c r="J485" s="30"/>
      <c r="K485" s="18"/>
      <c r="L485" s="18"/>
      <c r="M485" s="30"/>
      <c r="N485" s="18"/>
      <c r="O485" s="18"/>
      <c r="Q485" s="18"/>
      <c r="R485" s="18"/>
      <c r="T485" s="18"/>
      <c r="W485" s="18"/>
      <c r="Z485" s="18"/>
      <c r="AC485" s="18"/>
      <c r="AF485" s="18"/>
      <c r="AI485" s="18"/>
      <c r="AL485" s="18"/>
      <c r="AO485" s="18"/>
      <c r="AR485" s="18"/>
      <c r="AU485" s="18"/>
      <c r="AX485" s="18"/>
      <c r="BA485" s="18"/>
      <c r="BD485" s="18"/>
      <c r="BG485" s="18"/>
      <c r="BJ485" s="18"/>
      <c r="BM485" s="18"/>
    </row>
    <row r="486" spans="1:65" x14ac:dyDescent="0.2">
      <c r="A486" s="3"/>
      <c r="B486" s="18"/>
      <c r="C486" s="18"/>
      <c r="D486" s="30"/>
      <c r="E486" s="18"/>
      <c r="F486" s="18"/>
      <c r="G486" s="30"/>
      <c r="H486" s="18"/>
      <c r="I486" s="18"/>
      <c r="J486" s="30"/>
      <c r="K486" s="18"/>
      <c r="L486" s="18"/>
      <c r="M486" s="30"/>
      <c r="N486" s="18"/>
      <c r="O486" s="18"/>
      <c r="Q486" s="18"/>
      <c r="R486" s="18"/>
      <c r="T486" s="18"/>
      <c r="W486" s="18"/>
      <c r="Z486" s="18"/>
      <c r="AC486" s="18"/>
      <c r="AF486" s="18"/>
      <c r="AI486" s="18"/>
      <c r="AL486" s="18"/>
      <c r="AO486" s="18"/>
      <c r="AR486" s="18"/>
      <c r="AU486" s="18"/>
      <c r="AX486" s="18"/>
      <c r="BA486" s="18"/>
      <c r="BD486" s="18"/>
      <c r="BG486" s="18"/>
      <c r="BJ486" s="18"/>
      <c r="BM486" s="18"/>
    </row>
    <row r="487" spans="1:65" x14ac:dyDescent="0.2">
      <c r="A487" s="3"/>
      <c r="B487" s="18"/>
      <c r="C487" s="18"/>
      <c r="D487" s="30"/>
      <c r="E487" s="18"/>
      <c r="F487" s="18"/>
      <c r="G487" s="30"/>
      <c r="H487" s="18"/>
      <c r="I487" s="18"/>
      <c r="J487" s="30"/>
      <c r="K487" s="18"/>
      <c r="L487" s="18"/>
      <c r="M487" s="30"/>
      <c r="N487" s="18"/>
      <c r="O487" s="18"/>
      <c r="Q487" s="18"/>
      <c r="R487" s="18"/>
      <c r="T487" s="18"/>
      <c r="W487" s="18"/>
      <c r="Z487" s="18"/>
      <c r="AC487" s="18"/>
      <c r="AF487" s="18"/>
      <c r="AI487" s="18"/>
      <c r="AL487" s="18"/>
      <c r="AO487" s="18"/>
      <c r="AR487" s="18"/>
      <c r="AU487" s="18"/>
      <c r="AX487" s="18"/>
      <c r="BA487" s="18"/>
      <c r="BD487" s="18"/>
      <c r="BG487" s="18"/>
      <c r="BJ487" s="18"/>
      <c r="BM487" s="18"/>
    </row>
    <row r="488" spans="1:65" x14ac:dyDescent="0.2">
      <c r="A488" s="3"/>
      <c r="B488" s="18"/>
      <c r="C488" s="18"/>
      <c r="D488" s="30"/>
      <c r="E488" s="18"/>
      <c r="F488" s="18"/>
      <c r="G488" s="30"/>
      <c r="H488" s="18"/>
      <c r="I488" s="18"/>
      <c r="J488" s="30"/>
      <c r="K488" s="18"/>
      <c r="L488" s="18"/>
      <c r="M488" s="30"/>
      <c r="N488" s="18"/>
      <c r="O488" s="18"/>
      <c r="Q488" s="18"/>
      <c r="R488" s="18"/>
      <c r="T488" s="18"/>
      <c r="W488" s="18"/>
      <c r="Z488" s="18"/>
      <c r="AC488" s="18"/>
      <c r="AF488" s="18"/>
      <c r="AI488" s="18"/>
      <c r="AL488" s="18"/>
      <c r="AO488" s="18"/>
      <c r="AR488" s="18"/>
      <c r="AU488" s="18"/>
      <c r="AX488" s="18"/>
      <c r="BA488" s="18"/>
      <c r="BD488" s="18"/>
      <c r="BG488" s="18"/>
      <c r="BJ488" s="18"/>
      <c r="BM488" s="18"/>
    </row>
    <row r="489" spans="1:65" x14ac:dyDescent="0.2">
      <c r="A489" s="3"/>
      <c r="B489" s="18"/>
      <c r="C489" s="18"/>
      <c r="D489" s="30"/>
      <c r="E489" s="18"/>
      <c r="F489" s="18"/>
      <c r="G489" s="30"/>
      <c r="H489" s="18"/>
      <c r="I489" s="18"/>
      <c r="J489" s="30"/>
      <c r="K489" s="18"/>
      <c r="L489" s="18"/>
      <c r="M489" s="30"/>
      <c r="N489" s="18"/>
      <c r="O489" s="18"/>
      <c r="Q489" s="18"/>
      <c r="R489" s="18"/>
      <c r="T489" s="18"/>
      <c r="W489" s="18"/>
      <c r="Z489" s="18"/>
      <c r="AC489" s="18"/>
      <c r="AF489" s="18"/>
      <c r="AI489" s="18"/>
      <c r="AL489" s="18"/>
      <c r="AO489" s="18"/>
      <c r="AR489" s="18"/>
      <c r="AU489" s="18"/>
      <c r="AX489" s="18"/>
      <c r="BA489" s="18"/>
      <c r="BD489" s="18"/>
      <c r="BG489" s="18"/>
      <c r="BJ489" s="18"/>
      <c r="BM489" s="18"/>
    </row>
    <row r="490" spans="1:65" x14ac:dyDescent="0.2">
      <c r="A490" s="3"/>
      <c r="B490" s="18"/>
      <c r="C490" s="18"/>
      <c r="D490" s="30"/>
      <c r="E490" s="18"/>
      <c r="F490" s="18"/>
      <c r="G490" s="30"/>
      <c r="H490" s="18"/>
      <c r="I490" s="18"/>
      <c r="J490" s="30"/>
      <c r="K490" s="18"/>
      <c r="L490" s="18"/>
      <c r="M490" s="30"/>
      <c r="N490" s="18"/>
      <c r="O490" s="18"/>
      <c r="Q490" s="18"/>
      <c r="R490" s="18"/>
      <c r="T490" s="18"/>
      <c r="W490" s="18"/>
      <c r="Z490" s="18"/>
      <c r="AC490" s="18"/>
      <c r="AF490" s="18"/>
      <c r="AI490" s="18"/>
      <c r="AL490" s="18"/>
      <c r="AO490" s="18"/>
      <c r="AR490" s="18"/>
      <c r="AU490" s="18"/>
      <c r="AX490" s="18"/>
      <c r="BA490" s="18"/>
      <c r="BD490" s="18"/>
      <c r="BG490" s="18"/>
      <c r="BJ490" s="18"/>
      <c r="BM490" s="18"/>
    </row>
    <row r="491" spans="1:65" x14ac:dyDescent="0.2">
      <c r="A491" s="3"/>
      <c r="B491" s="18"/>
      <c r="C491" s="18"/>
      <c r="D491" s="30"/>
      <c r="E491" s="18"/>
      <c r="F491" s="18"/>
      <c r="G491" s="30"/>
      <c r="H491" s="18"/>
      <c r="I491" s="18"/>
      <c r="J491" s="30"/>
      <c r="K491" s="18"/>
      <c r="L491" s="18"/>
      <c r="M491" s="30"/>
      <c r="N491" s="18"/>
      <c r="O491" s="18"/>
      <c r="Q491" s="18"/>
      <c r="R491" s="18"/>
      <c r="T491" s="18"/>
      <c r="W491" s="18"/>
      <c r="Z491" s="18"/>
      <c r="AC491" s="18"/>
      <c r="AF491" s="18"/>
      <c r="AI491" s="18"/>
      <c r="AL491" s="18"/>
      <c r="AO491" s="18"/>
      <c r="AR491" s="18"/>
      <c r="AU491" s="18"/>
      <c r="AX491" s="18"/>
      <c r="BA491" s="18"/>
      <c r="BD491" s="18"/>
      <c r="BG491" s="18"/>
      <c r="BJ491" s="18"/>
      <c r="BM491" s="18"/>
    </row>
    <row r="492" spans="1:65" x14ac:dyDescent="0.2">
      <c r="A492" s="3"/>
      <c r="B492" s="18"/>
      <c r="C492" s="18"/>
      <c r="D492" s="30"/>
      <c r="E492" s="18"/>
      <c r="F492" s="18"/>
      <c r="G492" s="30"/>
      <c r="H492" s="18"/>
      <c r="I492" s="18"/>
      <c r="J492" s="30"/>
      <c r="K492" s="18"/>
      <c r="L492" s="18"/>
      <c r="M492" s="30"/>
      <c r="N492" s="18"/>
      <c r="O492" s="18"/>
      <c r="Q492" s="18"/>
      <c r="R492" s="18"/>
      <c r="T492" s="18"/>
      <c r="W492" s="18"/>
      <c r="Z492" s="18"/>
      <c r="AC492" s="18"/>
      <c r="AF492" s="18"/>
      <c r="AI492" s="18"/>
      <c r="AL492" s="18"/>
      <c r="AO492" s="18"/>
      <c r="AR492" s="18"/>
      <c r="AU492" s="18"/>
      <c r="AX492" s="18"/>
      <c r="BA492" s="18"/>
      <c r="BD492" s="18"/>
      <c r="BG492" s="18"/>
      <c r="BJ492" s="18"/>
      <c r="BM492" s="18"/>
    </row>
    <row r="493" spans="1:65" x14ac:dyDescent="0.2">
      <c r="A493" s="3"/>
      <c r="B493" s="18"/>
      <c r="C493" s="18"/>
      <c r="D493" s="30"/>
      <c r="E493" s="18"/>
      <c r="F493" s="18"/>
      <c r="G493" s="30"/>
      <c r="H493" s="18"/>
      <c r="I493" s="18"/>
      <c r="J493" s="30"/>
      <c r="K493" s="18"/>
      <c r="L493" s="18"/>
      <c r="M493" s="30"/>
      <c r="N493" s="18"/>
      <c r="O493" s="18"/>
      <c r="Q493" s="18"/>
      <c r="R493" s="18"/>
      <c r="T493" s="18"/>
      <c r="W493" s="18"/>
      <c r="Z493" s="18"/>
      <c r="AC493" s="18"/>
      <c r="AF493" s="18"/>
      <c r="AI493" s="18"/>
      <c r="AL493" s="18"/>
      <c r="AO493" s="18"/>
      <c r="AR493" s="18"/>
      <c r="AU493" s="18"/>
      <c r="AX493" s="18"/>
      <c r="BA493" s="18"/>
      <c r="BD493" s="18"/>
      <c r="BG493" s="18"/>
      <c r="BJ493" s="18"/>
      <c r="BM493" s="18"/>
    </row>
    <row r="494" spans="1:65" x14ac:dyDescent="0.2">
      <c r="A494" s="3"/>
      <c r="B494" s="18"/>
      <c r="C494" s="18"/>
      <c r="D494" s="30"/>
      <c r="E494" s="18"/>
      <c r="F494" s="18"/>
      <c r="G494" s="30"/>
      <c r="H494" s="18"/>
      <c r="I494" s="18"/>
      <c r="J494" s="30"/>
      <c r="K494" s="18"/>
      <c r="L494" s="18"/>
      <c r="M494" s="30"/>
      <c r="N494" s="18"/>
      <c r="O494" s="18"/>
      <c r="Q494" s="18"/>
      <c r="R494" s="18"/>
      <c r="T494" s="18"/>
      <c r="W494" s="18"/>
      <c r="Z494" s="18"/>
      <c r="AC494" s="18"/>
      <c r="AF494" s="18"/>
      <c r="AI494" s="18"/>
      <c r="AL494" s="18"/>
      <c r="AO494" s="18"/>
      <c r="AR494" s="18"/>
      <c r="AU494" s="18"/>
      <c r="AX494" s="18"/>
      <c r="BA494" s="18"/>
      <c r="BD494" s="18"/>
      <c r="BG494" s="18"/>
      <c r="BJ494" s="18"/>
      <c r="BM494" s="18"/>
    </row>
    <row r="495" spans="1:65" x14ac:dyDescent="0.2">
      <c r="A495" s="3"/>
      <c r="B495" s="18"/>
      <c r="C495" s="18"/>
      <c r="D495" s="30"/>
      <c r="E495" s="18"/>
      <c r="F495" s="18"/>
      <c r="G495" s="30"/>
      <c r="H495" s="18"/>
      <c r="I495" s="18"/>
      <c r="J495" s="30"/>
      <c r="K495" s="18"/>
      <c r="L495" s="18"/>
      <c r="M495" s="30"/>
      <c r="N495" s="18"/>
      <c r="O495" s="18"/>
      <c r="Q495" s="18"/>
      <c r="R495" s="18"/>
      <c r="T495" s="18"/>
      <c r="W495" s="18"/>
      <c r="Z495" s="18"/>
      <c r="AC495" s="18"/>
      <c r="AF495" s="18"/>
      <c r="AI495" s="18"/>
      <c r="AL495" s="18"/>
      <c r="AO495" s="18"/>
      <c r="AR495" s="18"/>
      <c r="AU495" s="18"/>
      <c r="AX495" s="18"/>
      <c r="BA495" s="18"/>
      <c r="BD495" s="18"/>
      <c r="BG495" s="18"/>
      <c r="BJ495" s="18"/>
      <c r="BM495" s="18"/>
    </row>
    <row r="496" spans="1:65" x14ac:dyDescent="0.2">
      <c r="A496" s="3"/>
      <c r="B496" s="18"/>
      <c r="C496" s="18"/>
      <c r="D496" s="30"/>
      <c r="E496" s="18"/>
      <c r="F496" s="18"/>
      <c r="G496" s="30"/>
      <c r="H496" s="18"/>
      <c r="I496" s="18"/>
      <c r="J496" s="30"/>
      <c r="K496" s="18"/>
      <c r="L496" s="18"/>
      <c r="M496" s="30"/>
      <c r="N496" s="18"/>
      <c r="O496" s="18"/>
      <c r="Q496" s="18"/>
      <c r="R496" s="18"/>
      <c r="T496" s="18"/>
      <c r="W496" s="18"/>
      <c r="Z496" s="18"/>
      <c r="AC496" s="18"/>
      <c r="AF496" s="18"/>
      <c r="AI496" s="18"/>
      <c r="AL496" s="18"/>
      <c r="AO496" s="18"/>
      <c r="AR496" s="18"/>
      <c r="AU496" s="18"/>
      <c r="AX496" s="18"/>
      <c r="BA496" s="18"/>
      <c r="BD496" s="18"/>
      <c r="BG496" s="18"/>
      <c r="BJ496" s="18"/>
      <c r="BM496" s="18"/>
    </row>
    <row r="497" spans="1:65" x14ac:dyDescent="0.2">
      <c r="A497" s="3"/>
      <c r="B497" s="18"/>
      <c r="C497" s="18"/>
      <c r="D497" s="30"/>
      <c r="E497" s="18"/>
      <c r="F497" s="18"/>
      <c r="G497" s="30"/>
      <c r="H497" s="18"/>
      <c r="I497" s="18"/>
      <c r="J497" s="30"/>
      <c r="K497" s="18"/>
      <c r="L497" s="18"/>
      <c r="M497" s="30"/>
      <c r="N497" s="18"/>
      <c r="O497" s="18"/>
      <c r="Q497" s="18"/>
      <c r="R497" s="18"/>
      <c r="T497" s="18"/>
      <c r="W497" s="18"/>
      <c r="Z497" s="18"/>
      <c r="AC497" s="18"/>
      <c r="AF497" s="18"/>
      <c r="AI497" s="18"/>
      <c r="AL497" s="18"/>
      <c r="AO497" s="18"/>
      <c r="AR497" s="18"/>
      <c r="AU497" s="18"/>
      <c r="AX497" s="18"/>
      <c r="BA497" s="18"/>
      <c r="BD497" s="18"/>
      <c r="BG497" s="18"/>
      <c r="BJ497" s="18"/>
      <c r="BM497" s="18"/>
    </row>
    <row r="498" spans="1:65" x14ac:dyDescent="0.2">
      <c r="A498" s="3"/>
      <c r="B498" s="18"/>
      <c r="C498" s="18"/>
      <c r="D498" s="30"/>
      <c r="E498" s="18"/>
      <c r="F498" s="18"/>
      <c r="G498" s="30"/>
      <c r="H498" s="18"/>
      <c r="I498" s="18"/>
      <c r="J498" s="30"/>
      <c r="K498" s="18"/>
      <c r="L498" s="18"/>
      <c r="M498" s="30"/>
      <c r="N498" s="18"/>
      <c r="O498" s="18"/>
      <c r="Q498" s="18"/>
      <c r="R498" s="18"/>
      <c r="T498" s="18"/>
      <c r="W498" s="18"/>
      <c r="Z498" s="18"/>
      <c r="AC498" s="18"/>
      <c r="AF498" s="18"/>
      <c r="AI498" s="18"/>
      <c r="AL498" s="18"/>
      <c r="AO498" s="18"/>
      <c r="AR498" s="18"/>
      <c r="AU498" s="18"/>
      <c r="AX498" s="18"/>
      <c r="BA498" s="18"/>
      <c r="BD498" s="18"/>
      <c r="BG498" s="18"/>
      <c r="BJ498" s="18"/>
      <c r="BM498" s="18"/>
    </row>
    <row r="499" spans="1:65" x14ac:dyDescent="0.2">
      <c r="A499" s="3"/>
      <c r="B499" s="18"/>
      <c r="C499" s="18"/>
      <c r="D499" s="30"/>
      <c r="E499" s="18"/>
      <c r="F499" s="18"/>
      <c r="G499" s="30"/>
      <c r="H499" s="18"/>
      <c r="I499" s="18"/>
      <c r="J499" s="30"/>
      <c r="K499" s="18"/>
      <c r="L499" s="18"/>
      <c r="M499" s="30"/>
      <c r="N499" s="18"/>
      <c r="O499" s="18"/>
      <c r="Q499" s="18"/>
      <c r="R499" s="18"/>
      <c r="T499" s="18"/>
      <c r="W499" s="18"/>
      <c r="Z499" s="18"/>
      <c r="AC499" s="18"/>
      <c r="AF499" s="18"/>
      <c r="AI499" s="18"/>
      <c r="AL499" s="18"/>
      <c r="AO499" s="18"/>
      <c r="AR499" s="18"/>
      <c r="AU499" s="18"/>
      <c r="AX499" s="18"/>
      <c r="BA499" s="18"/>
      <c r="BD499" s="18"/>
      <c r="BG499" s="18"/>
      <c r="BJ499" s="18"/>
      <c r="BM499" s="18"/>
    </row>
    <row r="500" spans="1:65" x14ac:dyDescent="0.2">
      <c r="A500" s="3"/>
      <c r="B500" s="18"/>
      <c r="C500" s="18"/>
      <c r="D500" s="30"/>
      <c r="E500" s="18"/>
      <c r="F500" s="18"/>
      <c r="G500" s="30"/>
      <c r="H500" s="18"/>
      <c r="I500" s="18"/>
      <c r="J500" s="30"/>
      <c r="K500" s="18"/>
      <c r="L500" s="18"/>
      <c r="M500" s="30"/>
      <c r="N500" s="18"/>
      <c r="O500" s="18"/>
      <c r="Q500" s="18"/>
      <c r="R500" s="18"/>
      <c r="T500" s="18"/>
      <c r="W500" s="18"/>
      <c r="Z500" s="18"/>
      <c r="AC500" s="18"/>
      <c r="AF500" s="18"/>
      <c r="AI500" s="18"/>
      <c r="AL500" s="18"/>
      <c r="AO500" s="18"/>
      <c r="AR500" s="18"/>
      <c r="AU500" s="18"/>
      <c r="AX500" s="18"/>
      <c r="BA500" s="18"/>
      <c r="BD500" s="18"/>
      <c r="BG500" s="18"/>
      <c r="BJ500" s="18"/>
      <c r="BM500" s="18"/>
    </row>
    <row r="501" spans="1:65" x14ac:dyDescent="0.2">
      <c r="A501" s="3"/>
      <c r="B501" s="18"/>
      <c r="C501" s="18"/>
      <c r="D501" s="30"/>
      <c r="E501" s="18"/>
      <c r="F501" s="18"/>
      <c r="G501" s="30"/>
      <c r="H501" s="18"/>
      <c r="I501" s="18"/>
      <c r="J501" s="30"/>
      <c r="K501" s="18"/>
      <c r="L501" s="18"/>
      <c r="M501" s="30"/>
      <c r="N501" s="18"/>
      <c r="O501" s="18"/>
      <c r="Q501" s="18"/>
      <c r="R501" s="18"/>
      <c r="T501" s="18"/>
      <c r="W501" s="18"/>
      <c r="Z501" s="18"/>
      <c r="AC501" s="18"/>
      <c r="AF501" s="18"/>
      <c r="AI501" s="18"/>
      <c r="AL501" s="18"/>
      <c r="AO501" s="18"/>
      <c r="AR501" s="18"/>
      <c r="AU501" s="18"/>
      <c r="AX501" s="18"/>
      <c r="BA501" s="18"/>
      <c r="BD501" s="18"/>
      <c r="BG501" s="18"/>
      <c r="BJ501" s="18"/>
      <c r="BM501" s="18"/>
    </row>
    <row r="502" spans="1:65" x14ac:dyDescent="0.2">
      <c r="A502" s="3"/>
      <c r="B502" s="18"/>
      <c r="C502" s="18"/>
      <c r="D502" s="30"/>
      <c r="E502" s="18"/>
      <c r="F502" s="18"/>
      <c r="G502" s="30"/>
      <c r="H502" s="18"/>
      <c r="I502" s="18"/>
      <c r="J502" s="30"/>
      <c r="K502" s="18"/>
      <c r="L502" s="18"/>
      <c r="M502" s="30"/>
      <c r="N502" s="18"/>
      <c r="O502" s="18"/>
      <c r="Q502" s="18"/>
      <c r="R502" s="18"/>
      <c r="T502" s="18"/>
      <c r="W502" s="18"/>
      <c r="Z502" s="18"/>
      <c r="AC502" s="18"/>
      <c r="AF502" s="18"/>
      <c r="AI502" s="18"/>
      <c r="AL502" s="18"/>
      <c r="AO502" s="18"/>
      <c r="AR502" s="18"/>
      <c r="AU502" s="18"/>
      <c r="AX502" s="18"/>
      <c r="BA502" s="18"/>
      <c r="BD502" s="18"/>
      <c r="BG502" s="18"/>
      <c r="BJ502" s="18"/>
      <c r="BM502" s="18"/>
    </row>
    <row r="503" spans="1:65" x14ac:dyDescent="0.2">
      <c r="A503" s="3"/>
      <c r="B503" s="18"/>
      <c r="C503" s="18"/>
      <c r="D503" s="30"/>
      <c r="E503" s="18"/>
      <c r="F503" s="18"/>
      <c r="G503" s="30"/>
      <c r="H503" s="18"/>
      <c r="I503" s="18"/>
      <c r="J503" s="30"/>
      <c r="K503" s="18"/>
      <c r="L503" s="18"/>
      <c r="M503" s="30"/>
      <c r="N503" s="18"/>
      <c r="O503" s="18"/>
      <c r="Q503" s="18"/>
      <c r="R503" s="18"/>
      <c r="T503" s="18"/>
      <c r="W503" s="18"/>
      <c r="Z503" s="18"/>
      <c r="AC503" s="18"/>
      <c r="AF503" s="18"/>
      <c r="AI503" s="18"/>
      <c r="AL503" s="18"/>
      <c r="AO503" s="18"/>
      <c r="AR503" s="18"/>
      <c r="AU503" s="18"/>
      <c r="AX503" s="18"/>
      <c r="BA503" s="18"/>
      <c r="BD503" s="18"/>
      <c r="BG503" s="18"/>
      <c r="BJ503" s="18"/>
      <c r="BM503" s="18"/>
    </row>
    <row r="504" spans="1:65" x14ac:dyDescent="0.2">
      <c r="A504" s="3"/>
      <c r="B504" s="18"/>
      <c r="C504" s="18"/>
      <c r="D504" s="30"/>
      <c r="E504" s="18"/>
      <c r="F504" s="18"/>
      <c r="G504" s="30"/>
      <c r="H504" s="18"/>
      <c r="I504" s="18"/>
      <c r="J504" s="30"/>
      <c r="K504" s="18"/>
      <c r="L504" s="18"/>
      <c r="M504" s="30"/>
      <c r="N504" s="18"/>
      <c r="O504" s="18"/>
      <c r="Q504" s="18"/>
      <c r="R504" s="18"/>
      <c r="T504" s="18"/>
      <c r="W504" s="18"/>
      <c r="Z504" s="18"/>
      <c r="AC504" s="18"/>
      <c r="AF504" s="18"/>
      <c r="AI504" s="18"/>
      <c r="AL504" s="18"/>
      <c r="AO504" s="18"/>
      <c r="AR504" s="18"/>
      <c r="AU504" s="18"/>
      <c r="AX504" s="18"/>
      <c r="BA504" s="18"/>
      <c r="BD504" s="18"/>
      <c r="BG504" s="18"/>
      <c r="BJ504" s="18"/>
      <c r="BM504" s="18"/>
    </row>
    <row r="505" spans="1:65" x14ac:dyDescent="0.2">
      <c r="A505" s="3"/>
      <c r="B505" s="18"/>
      <c r="C505" s="18"/>
      <c r="D505" s="30"/>
      <c r="E505" s="18"/>
      <c r="F505" s="18"/>
      <c r="G505" s="30"/>
      <c r="H505" s="18"/>
      <c r="I505" s="18"/>
      <c r="J505" s="30"/>
      <c r="K505" s="18"/>
      <c r="L505" s="18"/>
      <c r="M505" s="30"/>
      <c r="N505" s="18"/>
      <c r="O505" s="18"/>
      <c r="Q505" s="18"/>
      <c r="R505" s="18"/>
      <c r="T505" s="18"/>
      <c r="W505" s="18"/>
      <c r="Z505" s="18"/>
      <c r="AC505" s="18"/>
      <c r="AF505" s="18"/>
      <c r="AI505" s="18"/>
      <c r="AL505" s="18"/>
      <c r="AO505" s="18"/>
      <c r="AR505" s="18"/>
      <c r="AU505" s="18"/>
      <c r="AX505" s="18"/>
      <c r="BA505" s="18"/>
      <c r="BD505" s="18"/>
      <c r="BG505" s="18"/>
      <c r="BJ505" s="18"/>
      <c r="BM505" s="18"/>
    </row>
    <row r="506" spans="1:65" x14ac:dyDescent="0.2">
      <c r="A506" s="3"/>
      <c r="B506" s="18"/>
      <c r="C506" s="18"/>
      <c r="D506" s="30"/>
      <c r="E506" s="18"/>
      <c r="F506" s="18"/>
      <c r="G506" s="30"/>
      <c r="H506" s="18"/>
      <c r="I506" s="18"/>
      <c r="J506" s="30"/>
      <c r="K506" s="18"/>
      <c r="L506" s="18"/>
      <c r="M506" s="30"/>
      <c r="N506" s="18"/>
      <c r="O506" s="18"/>
      <c r="Q506" s="18"/>
      <c r="R506" s="18"/>
      <c r="T506" s="18"/>
      <c r="W506" s="18"/>
      <c r="Z506" s="18"/>
      <c r="AC506" s="18"/>
      <c r="AF506" s="18"/>
      <c r="AI506" s="18"/>
      <c r="AL506" s="18"/>
      <c r="AO506" s="18"/>
      <c r="AR506" s="18"/>
      <c r="AU506" s="18"/>
      <c r="AX506" s="18"/>
      <c r="BA506" s="18"/>
      <c r="BD506" s="18"/>
      <c r="BG506" s="18"/>
      <c r="BJ506" s="18"/>
      <c r="BM506" s="18"/>
    </row>
    <row r="507" spans="1:65" x14ac:dyDescent="0.2">
      <c r="A507" s="3"/>
      <c r="B507" s="18"/>
      <c r="C507" s="18"/>
      <c r="D507" s="30"/>
      <c r="E507" s="18"/>
      <c r="F507" s="18"/>
      <c r="G507" s="30"/>
      <c r="H507" s="18"/>
      <c r="I507" s="18"/>
      <c r="J507" s="30"/>
      <c r="K507" s="18"/>
      <c r="L507" s="18"/>
      <c r="M507" s="30"/>
      <c r="N507" s="18"/>
      <c r="O507" s="18"/>
      <c r="Q507" s="18"/>
      <c r="R507" s="18"/>
      <c r="T507" s="18"/>
      <c r="W507" s="18"/>
      <c r="Z507" s="18"/>
      <c r="AC507" s="18"/>
      <c r="AF507" s="18"/>
      <c r="AI507" s="18"/>
      <c r="AL507" s="18"/>
      <c r="AO507" s="18"/>
      <c r="AR507" s="18"/>
      <c r="AU507" s="18"/>
      <c r="AX507" s="18"/>
      <c r="BA507" s="18"/>
      <c r="BD507" s="18"/>
      <c r="BG507" s="18"/>
      <c r="BJ507" s="18"/>
      <c r="BM507" s="18"/>
    </row>
    <row r="508" spans="1:65" x14ac:dyDescent="0.2">
      <c r="A508" s="3"/>
      <c r="B508" s="18"/>
      <c r="C508" s="18"/>
      <c r="D508" s="30"/>
      <c r="E508" s="18"/>
      <c r="F508" s="18"/>
      <c r="G508" s="30"/>
      <c r="H508" s="18"/>
      <c r="I508" s="18"/>
      <c r="J508" s="30"/>
      <c r="K508" s="18"/>
      <c r="L508" s="18"/>
      <c r="M508" s="30"/>
      <c r="N508" s="18"/>
      <c r="O508" s="18"/>
      <c r="Q508" s="18"/>
      <c r="R508" s="18"/>
      <c r="T508" s="18"/>
      <c r="W508" s="18"/>
      <c r="Z508" s="18"/>
      <c r="AC508" s="18"/>
      <c r="AF508" s="18"/>
      <c r="AI508" s="18"/>
      <c r="AL508" s="18"/>
      <c r="AO508" s="18"/>
      <c r="AR508" s="18"/>
      <c r="AU508" s="18"/>
      <c r="AX508" s="18"/>
      <c r="BA508" s="18"/>
      <c r="BD508" s="18"/>
      <c r="BG508" s="18"/>
      <c r="BJ508" s="18"/>
      <c r="BM508" s="18"/>
    </row>
    <row r="509" spans="1:65" x14ac:dyDescent="0.2">
      <c r="A509" s="3"/>
      <c r="B509" s="18"/>
      <c r="C509" s="18"/>
      <c r="D509" s="30"/>
      <c r="E509" s="18"/>
      <c r="F509" s="18"/>
      <c r="G509" s="30"/>
      <c r="H509" s="18"/>
      <c r="I509" s="18"/>
      <c r="J509" s="30"/>
      <c r="K509" s="18"/>
      <c r="L509" s="18"/>
      <c r="M509" s="30"/>
      <c r="N509" s="18"/>
      <c r="O509" s="18"/>
      <c r="Q509" s="18"/>
      <c r="R509" s="18"/>
      <c r="T509" s="18"/>
      <c r="W509" s="18"/>
      <c r="Z509" s="18"/>
      <c r="AC509" s="18"/>
      <c r="AF509" s="18"/>
      <c r="AI509" s="18"/>
      <c r="AL509" s="18"/>
      <c r="AO509" s="18"/>
      <c r="AR509" s="18"/>
      <c r="AU509" s="18"/>
      <c r="AX509" s="18"/>
      <c r="BA509" s="18"/>
      <c r="BD509" s="18"/>
      <c r="BG509" s="18"/>
      <c r="BJ509" s="18"/>
      <c r="BM509" s="18"/>
    </row>
    <row r="510" spans="1:65" x14ac:dyDescent="0.2">
      <c r="A510" s="3"/>
      <c r="B510" s="18"/>
      <c r="C510" s="18"/>
      <c r="D510" s="30"/>
      <c r="E510" s="18"/>
      <c r="F510" s="18"/>
      <c r="G510" s="30"/>
      <c r="H510" s="18"/>
      <c r="I510" s="18"/>
      <c r="J510" s="30"/>
      <c r="K510" s="18"/>
      <c r="L510" s="18"/>
      <c r="M510" s="30"/>
      <c r="N510" s="18"/>
      <c r="O510" s="18"/>
      <c r="Q510" s="18"/>
      <c r="R510" s="18"/>
      <c r="T510" s="18"/>
      <c r="W510" s="18"/>
      <c r="Z510" s="18"/>
      <c r="AC510" s="18"/>
      <c r="AF510" s="18"/>
      <c r="AI510" s="18"/>
      <c r="AL510" s="18"/>
      <c r="AO510" s="18"/>
      <c r="AR510" s="18"/>
      <c r="AU510" s="18"/>
      <c r="AX510" s="18"/>
      <c r="BA510" s="18"/>
      <c r="BD510" s="18"/>
      <c r="BG510" s="18"/>
      <c r="BJ510" s="18"/>
      <c r="BM510" s="18"/>
    </row>
    <row r="511" spans="1:65" x14ac:dyDescent="0.2">
      <c r="A511" s="3"/>
      <c r="B511" s="18"/>
      <c r="C511" s="18"/>
      <c r="D511" s="30"/>
      <c r="E511" s="18"/>
      <c r="F511" s="18"/>
      <c r="G511" s="30"/>
      <c r="H511" s="18"/>
      <c r="I511" s="18"/>
      <c r="J511" s="30"/>
      <c r="K511" s="18"/>
      <c r="L511" s="18"/>
      <c r="M511" s="30"/>
      <c r="N511" s="18"/>
      <c r="O511" s="18"/>
      <c r="Q511" s="18"/>
      <c r="R511" s="18"/>
      <c r="T511" s="18"/>
      <c r="W511" s="18"/>
      <c r="Z511" s="18"/>
      <c r="AC511" s="18"/>
      <c r="AF511" s="18"/>
      <c r="AI511" s="18"/>
      <c r="AL511" s="18"/>
      <c r="AO511" s="18"/>
      <c r="AR511" s="18"/>
      <c r="AU511" s="18"/>
      <c r="AX511" s="18"/>
      <c r="BA511" s="18"/>
      <c r="BD511" s="18"/>
      <c r="BG511" s="18"/>
      <c r="BJ511" s="18"/>
      <c r="BM511" s="18"/>
    </row>
    <row r="512" spans="1:65" x14ac:dyDescent="0.2">
      <c r="A512" s="3"/>
      <c r="B512" s="18"/>
      <c r="C512" s="18"/>
      <c r="D512" s="30"/>
      <c r="E512" s="18"/>
      <c r="F512" s="18"/>
      <c r="G512" s="30"/>
      <c r="H512" s="18"/>
      <c r="I512" s="18"/>
      <c r="J512" s="30"/>
      <c r="K512" s="18"/>
      <c r="L512" s="18"/>
      <c r="M512" s="30"/>
      <c r="N512" s="18"/>
      <c r="O512" s="18"/>
      <c r="Q512" s="18"/>
      <c r="R512" s="18"/>
      <c r="T512" s="18"/>
      <c r="W512" s="18"/>
      <c r="Z512" s="18"/>
      <c r="AC512" s="18"/>
      <c r="AF512" s="18"/>
      <c r="AI512" s="18"/>
      <c r="AL512" s="18"/>
      <c r="AO512" s="18"/>
      <c r="AR512" s="18"/>
      <c r="AU512" s="18"/>
      <c r="AX512" s="18"/>
      <c r="BA512" s="18"/>
      <c r="BD512" s="18"/>
      <c r="BG512" s="18"/>
      <c r="BJ512" s="18"/>
      <c r="BM512" s="18"/>
    </row>
    <row r="513" spans="1:65" x14ac:dyDescent="0.2">
      <c r="A513" s="3"/>
      <c r="B513" s="18"/>
      <c r="C513" s="18"/>
      <c r="D513" s="30"/>
      <c r="E513" s="18"/>
      <c r="F513" s="18"/>
      <c r="G513" s="30"/>
      <c r="H513" s="18"/>
      <c r="I513" s="18"/>
      <c r="J513" s="30"/>
      <c r="K513" s="18"/>
      <c r="L513" s="18"/>
      <c r="M513" s="30"/>
      <c r="N513" s="18"/>
      <c r="O513" s="18"/>
      <c r="Q513" s="18"/>
      <c r="R513" s="18"/>
      <c r="T513" s="18"/>
      <c r="W513" s="18"/>
      <c r="Z513" s="18"/>
      <c r="AC513" s="18"/>
      <c r="AF513" s="18"/>
      <c r="AI513" s="18"/>
      <c r="AL513" s="18"/>
      <c r="AO513" s="18"/>
      <c r="AR513" s="18"/>
      <c r="AU513" s="18"/>
      <c r="AX513" s="18"/>
      <c r="BA513" s="18"/>
      <c r="BD513" s="18"/>
      <c r="BG513" s="18"/>
      <c r="BJ513" s="18"/>
      <c r="BM513" s="18"/>
    </row>
    <row r="514" spans="1:65" x14ac:dyDescent="0.2">
      <c r="A514" s="3"/>
      <c r="B514" s="18"/>
      <c r="C514" s="18"/>
      <c r="D514" s="30"/>
      <c r="E514" s="18"/>
      <c r="F514" s="18"/>
      <c r="G514" s="30"/>
      <c r="H514" s="18"/>
      <c r="I514" s="18"/>
      <c r="J514" s="30"/>
      <c r="K514" s="18"/>
      <c r="L514" s="18"/>
      <c r="M514" s="30"/>
      <c r="N514" s="18"/>
      <c r="O514" s="18"/>
      <c r="Q514" s="18"/>
      <c r="R514" s="18"/>
      <c r="T514" s="18"/>
      <c r="W514" s="18"/>
      <c r="Z514" s="18"/>
      <c r="AC514" s="18"/>
      <c r="AF514" s="18"/>
      <c r="AI514" s="18"/>
      <c r="AL514" s="18"/>
      <c r="AO514" s="18"/>
      <c r="AR514" s="18"/>
      <c r="AU514" s="18"/>
      <c r="AX514" s="18"/>
      <c r="BA514" s="18"/>
      <c r="BD514" s="18"/>
      <c r="BG514" s="18"/>
      <c r="BJ514" s="18"/>
      <c r="BM514" s="18"/>
    </row>
    <row r="515" spans="1:65" x14ac:dyDescent="0.2">
      <c r="A515" s="3"/>
      <c r="B515" s="18"/>
      <c r="C515" s="18"/>
      <c r="D515" s="30"/>
      <c r="E515" s="18"/>
      <c r="F515" s="18"/>
      <c r="G515" s="30"/>
      <c r="H515" s="18"/>
      <c r="I515" s="18"/>
      <c r="J515" s="30"/>
      <c r="K515" s="18"/>
      <c r="L515" s="18"/>
      <c r="M515" s="30"/>
      <c r="N515" s="18"/>
      <c r="O515" s="18"/>
      <c r="Q515" s="18"/>
      <c r="R515" s="18"/>
      <c r="T515" s="18"/>
      <c r="W515" s="18"/>
      <c r="Z515" s="18"/>
      <c r="AC515" s="18"/>
      <c r="AF515" s="18"/>
      <c r="AI515" s="18"/>
      <c r="AL515" s="18"/>
      <c r="AO515" s="18"/>
      <c r="AR515" s="18"/>
      <c r="AU515" s="18"/>
      <c r="AX515" s="18"/>
      <c r="BA515" s="18"/>
      <c r="BD515" s="18"/>
      <c r="BG515" s="18"/>
      <c r="BJ515" s="18"/>
      <c r="BM515" s="18"/>
    </row>
    <row r="516" spans="1:65" x14ac:dyDescent="0.2">
      <c r="A516" s="3"/>
      <c r="B516" s="18"/>
      <c r="C516" s="18"/>
      <c r="D516" s="30"/>
      <c r="E516" s="18"/>
      <c r="F516" s="18"/>
      <c r="G516" s="30"/>
      <c r="H516" s="18"/>
      <c r="I516" s="18"/>
      <c r="J516" s="30"/>
      <c r="K516" s="18"/>
      <c r="L516" s="18"/>
      <c r="M516" s="30"/>
      <c r="N516" s="18"/>
      <c r="O516" s="18"/>
      <c r="Q516" s="18"/>
      <c r="R516" s="18"/>
      <c r="T516" s="18"/>
      <c r="W516" s="18"/>
      <c r="Z516" s="18"/>
      <c r="AC516" s="18"/>
      <c r="AF516" s="18"/>
      <c r="AI516" s="18"/>
      <c r="AL516" s="18"/>
      <c r="AO516" s="18"/>
      <c r="AR516" s="18"/>
      <c r="AU516" s="18"/>
      <c r="AX516" s="18"/>
      <c r="BA516" s="18"/>
      <c r="BD516" s="18"/>
      <c r="BG516" s="18"/>
      <c r="BJ516" s="18"/>
      <c r="BM516" s="18"/>
    </row>
    <row r="517" spans="1:65" x14ac:dyDescent="0.2">
      <c r="A517" s="3"/>
      <c r="B517" s="18"/>
      <c r="C517" s="18"/>
      <c r="D517" s="30"/>
      <c r="E517" s="18"/>
      <c r="F517" s="18"/>
      <c r="G517" s="30"/>
      <c r="H517" s="18"/>
      <c r="I517" s="18"/>
      <c r="J517" s="30"/>
      <c r="K517" s="18"/>
      <c r="L517" s="18"/>
      <c r="M517" s="30"/>
      <c r="N517" s="18"/>
      <c r="O517" s="18"/>
      <c r="Q517" s="18"/>
      <c r="R517" s="18"/>
      <c r="T517" s="18"/>
      <c r="W517" s="18"/>
      <c r="Z517" s="18"/>
      <c r="AC517" s="18"/>
      <c r="AF517" s="18"/>
      <c r="AI517" s="18"/>
      <c r="AL517" s="18"/>
      <c r="AO517" s="18"/>
      <c r="AR517" s="18"/>
      <c r="AU517" s="18"/>
      <c r="AX517" s="18"/>
      <c r="BA517" s="18"/>
      <c r="BD517" s="18"/>
      <c r="BG517" s="18"/>
      <c r="BJ517" s="18"/>
      <c r="BM517" s="18"/>
    </row>
    <row r="518" spans="1:65" x14ac:dyDescent="0.2">
      <c r="A518" s="3"/>
      <c r="B518" s="18"/>
      <c r="C518" s="18"/>
      <c r="D518" s="30"/>
      <c r="E518" s="18"/>
      <c r="F518" s="18"/>
      <c r="G518" s="30"/>
      <c r="H518" s="18"/>
      <c r="I518" s="18"/>
      <c r="J518" s="30"/>
      <c r="K518" s="18"/>
      <c r="L518" s="18"/>
      <c r="M518" s="30"/>
      <c r="N518" s="18"/>
      <c r="O518" s="18"/>
      <c r="Q518" s="18"/>
      <c r="R518" s="18"/>
      <c r="T518" s="18"/>
      <c r="W518" s="18"/>
      <c r="Z518" s="18"/>
      <c r="AC518" s="18"/>
      <c r="AF518" s="18"/>
      <c r="AI518" s="18"/>
      <c r="AL518" s="18"/>
      <c r="AO518" s="18"/>
      <c r="AR518" s="18"/>
      <c r="AU518" s="18"/>
      <c r="AX518" s="18"/>
      <c r="BA518" s="18"/>
      <c r="BD518" s="18"/>
      <c r="BG518" s="18"/>
      <c r="BJ518" s="18"/>
      <c r="BM518" s="18"/>
    </row>
    <row r="519" spans="1:65" x14ac:dyDescent="0.2">
      <c r="A519" s="3"/>
      <c r="B519" s="18"/>
      <c r="C519" s="18"/>
      <c r="D519" s="30"/>
      <c r="E519" s="18"/>
      <c r="F519" s="18"/>
      <c r="G519" s="30"/>
      <c r="H519" s="18"/>
      <c r="I519" s="18"/>
      <c r="J519" s="30"/>
      <c r="K519" s="18"/>
      <c r="L519" s="18"/>
      <c r="M519" s="30"/>
      <c r="N519" s="18"/>
      <c r="O519" s="18"/>
      <c r="Q519" s="18"/>
      <c r="R519" s="18"/>
      <c r="T519" s="18"/>
      <c r="W519" s="18"/>
      <c r="Z519" s="18"/>
      <c r="AC519" s="18"/>
      <c r="AF519" s="18"/>
      <c r="AI519" s="18"/>
      <c r="AL519" s="18"/>
      <c r="AO519" s="18"/>
      <c r="AR519" s="18"/>
      <c r="AU519" s="18"/>
      <c r="AX519" s="18"/>
      <c r="BA519" s="18"/>
      <c r="BD519" s="18"/>
      <c r="BG519" s="18"/>
      <c r="BJ519" s="18"/>
      <c r="BM519" s="18"/>
    </row>
    <row r="520" spans="1:65" x14ac:dyDescent="0.2">
      <c r="A520" s="3"/>
      <c r="B520" s="18"/>
      <c r="C520" s="18"/>
      <c r="D520" s="30"/>
      <c r="E520" s="18"/>
      <c r="F520" s="18"/>
      <c r="G520" s="30"/>
      <c r="H520" s="18"/>
      <c r="I520" s="18"/>
      <c r="J520" s="30"/>
      <c r="K520" s="18"/>
      <c r="L520" s="18"/>
      <c r="M520" s="30"/>
      <c r="N520" s="18"/>
      <c r="O520" s="18"/>
      <c r="Q520" s="18"/>
      <c r="R520" s="18"/>
      <c r="T520" s="18"/>
      <c r="W520" s="18"/>
      <c r="Z520" s="18"/>
      <c r="AC520" s="18"/>
      <c r="AF520" s="18"/>
      <c r="AI520" s="18"/>
      <c r="AL520" s="18"/>
      <c r="AO520" s="18"/>
      <c r="AR520" s="18"/>
      <c r="AU520" s="18"/>
      <c r="AX520" s="18"/>
      <c r="BA520" s="18"/>
      <c r="BD520" s="18"/>
      <c r="BG520" s="18"/>
      <c r="BJ520" s="18"/>
      <c r="BM520" s="18"/>
    </row>
    <row r="521" spans="1:65" x14ac:dyDescent="0.2">
      <c r="A521" s="3"/>
      <c r="B521" s="18"/>
      <c r="C521" s="18"/>
      <c r="D521" s="30"/>
      <c r="E521" s="18"/>
      <c r="F521" s="18"/>
      <c r="G521" s="30"/>
      <c r="H521" s="18"/>
      <c r="I521" s="18"/>
      <c r="J521" s="30"/>
      <c r="K521" s="18"/>
      <c r="L521" s="18"/>
      <c r="M521" s="30"/>
      <c r="N521" s="18"/>
      <c r="O521" s="18"/>
      <c r="Q521" s="18"/>
      <c r="R521" s="18"/>
      <c r="T521" s="18"/>
      <c r="W521" s="18"/>
      <c r="Z521" s="18"/>
      <c r="AC521" s="18"/>
      <c r="AF521" s="18"/>
      <c r="AI521" s="18"/>
      <c r="AL521" s="18"/>
      <c r="AO521" s="18"/>
      <c r="AR521" s="18"/>
      <c r="AU521" s="18"/>
      <c r="AX521" s="18"/>
      <c r="BA521" s="18"/>
      <c r="BD521" s="18"/>
      <c r="BG521" s="18"/>
      <c r="BJ521" s="18"/>
      <c r="BM521" s="18"/>
    </row>
    <row r="522" spans="1:65" x14ac:dyDescent="0.2">
      <c r="A522" s="3"/>
      <c r="B522" s="18"/>
      <c r="C522" s="18"/>
      <c r="D522" s="30"/>
      <c r="E522" s="18"/>
      <c r="F522" s="18"/>
      <c r="G522" s="30"/>
      <c r="H522" s="18"/>
      <c r="I522" s="18"/>
      <c r="J522" s="30"/>
      <c r="K522" s="18"/>
      <c r="L522" s="18"/>
      <c r="M522" s="30"/>
      <c r="N522" s="18"/>
      <c r="O522" s="18"/>
      <c r="Q522" s="18"/>
      <c r="R522" s="18"/>
      <c r="T522" s="18"/>
      <c r="W522" s="18"/>
      <c r="Z522" s="18"/>
      <c r="AC522" s="18"/>
      <c r="AF522" s="18"/>
      <c r="AI522" s="18"/>
      <c r="AL522" s="18"/>
      <c r="AO522" s="18"/>
      <c r="AR522" s="18"/>
      <c r="AU522" s="18"/>
      <c r="AX522" s="18"/>
      <c r="BA522" s="18"/>
      <c r="BD522" s="18"/>
      <c r="BG522" s="18"/>
      <c r="BJ522" s="18"/>
      <c r="BM522" s="18"/>
    </row>
    <row r="523" spans="1:65" x14ac:dyDescent="0.2">
      <c r="A523" s="3"/>
      <c r="B523" s="18"/>
      <c r="C523" s="18"/>
      <c r="D523" s="30"/>
      <c r="E523" s="18"/>
      <c r="F523" s="18"/>
      <c r="G523" s="30"/>
      <c r="H523" s="18"/>
      <c r="I523" s="18"/>
      <c r="J523" s="30"/>
      <c r="K523" s="18"/>
      <c r="L523" s="18"/>
      <c r="M523" s="30"/>
      <c r="N523" s="18"/>
      <c r="O523" s="18"/>
      <c r="Q523" s="18"/>
      <c r="R523" s="18"/>
      <c r="T523" s="18"/>
      <c r="W523" s="18"/>
      <c r="Z523" s="18"/>
      <c r="AC523" s="18"/>
      <c r="AF523" s="18"/>
      <c r="AI523" s="18"/>
      <c r="AL523" s="18"/>
      <c r="AO523" s="18"/>
      <c r="AR523" s="18"/>
      <c r="AU523" s="18"/>
      <c r="AX523" s="18"/>
      <c r="BA523" s="18"/>
      <c r="BD523" s="18"/>
      <c r="BG523" s="18"/>
      <c r="BJ523" s="18"/>
      <c r="BM523" s="18"/>
    </row>
    <row r="524" spans="1:65" x14ac:dyDescent="0.2">
      <c r="A524" s="3"/>
      <c r="B524" s="18"/>
      <c r="C524" s="18"/>
      <c r="D524" s="30"/>
      <c r="E524" s="18"/>
      <c r="F524" s="18"/>
      <c r="G524" s="30"/>
      <c r="H524" s="18"/>
      <c r="I524" s="18"/>
      <c r="J524" s="30"/>
      <c r="K524" s="18"/>
      <c r="L524" s="18"/>
      <c r="M524" s="30"/>
      <c r="N524" s="18"/>
      <c r="O524" s="18"/>
      <c r="Q524" s="18"/>
      <c r="R524" s="18"/>
      <c r="T524" s="18"/>
      <c r="W524" s="18"/>
      <c r="Z524" s="18"/>
      <c r="AC524" s="18"/>
      <c r="AF524" s="18"/>
      <c r="AI524" s="18"/>
      <c r="AL524" s="18"/>
      <c r="AO524" s="18"/>
      <c r="AR524" s="18"/>
      <c r="AU524" s="18"/>
      <c r="AX524" s="18"/>
      <c r="BA524" s="18"/>
      <c r="BD524" s="18"/>
      <c r="BG524" s="18"/>
      <c r="BJ524" s="18"/>
      <c r="BM524" s="18"/>
    </row>
    <row r="525" spans="1:65" x14ac:dyDescent="0.2">
      <c r="A525" s="3"/>
      <c r="B525" s="18"/>
      <c r="C525" s="18"/>
      <c r="D525" s="30"/>
      <c r="E525" s="18"/>
      <c r="F525" s="18"/>
      <c r="G525" s="30"/>
      <c r="H525" s="18"/>
      <c r="I525" s="18"/>
      <c r="J525" s="30"/>
      <c r="K525" s="18"/>
      <c r="L525" s="18"/>
      <c r="M525" s="30"/>
      <c r="N525" s="18"/>
      <c r="O525" s="18"/>
      <c r="Q525" s="18"/>
      <c r="R525" s="18"/>
      <c r="T525" s="18"/>
      <c r="W525" s="18"/>
      <c r="Z525" s="18"/>
      <c r="AC525" s="18"/>
      <c r="AF525" s="18"/>
      <c r="AI525" s="18"/>
      <c r="AL525" s="18"/>
      <c r="AO525" s="18"/>
      <c r="AR525" s="18"/>
      <c r="AU525" s="18"/>
      <c r="AX525" s="18"/>
      <c r="BA525" s="18"/>
      <c r="BD525" s="18"/>
      <c r="BG525" s="18"/>
      <c r="BJ525" s="18"/>
      <c r="BM525" s="18"/>
    </row>
    <row r="526" spans="1:65" x14ac:dyDescent="0.2">
      <c r="A526" s="3"/>
      <c r="B526" s="18"/>
      <c r="C526" s="18"/>
      <c r="D526" s="30"/>
      <c r="E526" s="18"/>
      <c r="F526" s="18"/>
      <c r="G526" s="30"/>
      <c r="H526" s="18"/>
      <c r="I526" s="18"/>
      <c r="J526" s="30"/>
      <c r="K526" s="18"/>
      <c r="L526" s="18"/>
      <c r="M526" s="30"/>
      <c r="N526" s="18"/>
      <c r="O526" s="18"/>
      <c r="Q526" s="18"/>
      <c r="R526" s="18"/>
      <c r="T526" s="18"/>
      <c r="W526" s="18"/>
      <c r="Z526" s="18"/>
      <c r="AC526" s="18"/>
      <c r="AF526" s="18"/>
      <c r="AI526" s="18"/>
      <c r="AL526" s="18"/>
      <c r="AO526" s="18"/>
      <c r="AR526" s="18"/>
      <c r="AU526" s="18"/>
      <c r="AX526" s="18"/>
      <c r="BA526" s="18"/>
      <c r="BD526" s="18"/>
      <c r="BG526" s="18"/>
      <c r="BJ526" s="18"/>
      <c r="BM526" s="18"/>
    </row>
    <row r="527" spans="1:65" x14ac:dyDescent="0.2">
      <c r="A527" s="3"/>
      <c r="B527" s="18"/>
      <c r="C527" s="18"/>
      <c r="D527" s="30"/>
      <c r="E527" s="18"/>
      <c r="F527" s="18"/>
      <c r="G527" s="30"/>
      <c r="H527" s="18"/>
      <c r="I527" s="18"/>
      <c r="J527" s="30"/>
      <c r="K527" s="18"/>
      <c r="L527" s="18"/>
      <c r="M527" s="30"/>
      <c r="N527" s="18"/>
      <c r="O527" s="18"/>
      <c r="Q527" s="18"/>
      <c r="R527" s="18"/>
      <c r="T527" s="18"/>
      <c r="W527" s="18"/>
      <c r="Z527" s="18"/>
      <c r="AC527" s="18"/>
      <c r="AF527" s="18"/>
      <c r="AI527" s="18"/>
      <c r="AL527" s="18"/>
      <c r="AO527" s="18"/>
      <c r="AR527" s="18"/>
      <c r="AU527" s="18"/>
      <c r="AX527" s="18"/>
      <c r="BA527" s="18"/>
      <c r="BD527" s="18"/>
      <c r="BG527" s="18"/>
      <c r="BJ527" s="18"/>
      <c r="BM527" s="18"/>
    </row>
    <row r="528" spans="1:65" x14ac:dyDescent="0.2">
      <c r="A528" s="3"/>
      <c r="B528" s="18"/>
      <c r="C528" s="18"/>
      <c r="D528" s="30"/>
      <c r="E528" s="18"/>
      <c r="F528" s="18"/>
      <c r="G528" s="30"/>
      <c r="H528" s="18"/>
      <c r="I528" s="18"/>
      <c r="J528" s="30"/>
      <c r="K528" s="18"/>
      <c r="L528" s="18"/>
      <c r="M528" s="30"/>
      <c r="N528" s="18"/>
      <c r="O528" s="18"/>
      <c r="Q528" s="18"/>
      <c r="R528" s="18"/>
      <c r="T528" s="18"/>
      <c r="W528" s="18"/>
      <c r="Z528" s="18"/>
      <c r="AC528" s="18"/>
      <c r="AF528" s="18"/>
      <c r="AI528" s="18"/>
      <c r="AL528" s="18"/>
      <c r="AO528" s="18"/>
      <c r="AR528" s="18"/>
      <c r="AU528" s="18"/>
      <c r="AX528" s="18"/>
      <c r="BA528" s="18"/>
      <c r="BD528" s="18"/>
      <c r="BG528" s="18"/>
      <c r="BJ528" s="18"/>
      <c r="BM528" s="18"/>
    </row>
    <row r="529" spans="1:65" x14ac:dyDescent="0.2">
      <c r="A529" s="3"/>
      <c r="B529" s="18"/>
      <c r="C529" s="18"/>
      <c r="D529" s="30"/>
      <c r="E529" s="18"/>
      <c r="F529" s="18"/>
      <c r="G529" s="30"/>
      <c r="H529" s="18"/>
      <c r="I529" s="18"/>
      <c r="J529" s="30"/>
      <c r="K529" s="18"/>
      <c r="L529" s="18"/>
      <c r="M529" s="30"/>
      <c r="N529" s="18"/>
      <c r="O529" s="18"/>
      <c r="Q529" s="18"/>
      <c r="R529" s="18"/>
      <c r="T529" s="18"/>
      <c r="W529" s="18"/>
      <c r="Z529" s="18"/>
      <c r="AC529" s="18"/>
      <c r="AF529" s="18"/>
      <c r="AI529" s="18"/>
      <c r="AL529" s="18"/>
      <c r="AO529" s="18"/>
      <c r="AR529" s="18"/>
      <c r="AU529" s="18"/>
      <c r="AX529" s="18"/>
      <c r="BA529" s="18"/>
      <c r="BD529" s="18"/>
      <c r="BG529" s="18"/>
      <c r="BJ529" s="18"/>
      <c r="BM529" s="18"/>
    </row>
    <row r="530" spans="1:65" x14ac:dyDescent="0.2">
      <c r="A530" s="3"/>
      <c r="B530" s="18"/>
      <c r="C530" s="18"/>
      <c r="D530" s="30"/>
      <c r="E530" s="18"/>
      <c r="F530" s="18"/>
      <c r="G530" s="30"/>
      <c r="H530" s="18"/>
      <c r="I530" s="18"/>
      <c r="J530" s="30"/>
      <c r="K530" s="18"/>
      <c r="L530" s="18"/>
      <c r="M530" s="30"/>
      <c r="N530" s="18"/>
      <c r="O530" s="18"/>
      <c r="Q530" s="18"/>
      <c r="R530" s="18"/>
      <c r="T530" s="18"/>
      <c r="W530" s="18"/>
      <c r="Z530" s="18"/>
      <c r="AC530" s="18"/>
      <c r="AF530" s="18"/>
      <c r="AI530" s="18"/>
      <c r="AL530" s="18"/>
      <c r="AO530" s="18"/>
      <c r="AR530" s="18"/>
      <c r="AU530" s="18"/>
      <c r="AX530" s="18"/>
      <c r="BA530" s="18"/>
      <c r="BD530" s="18"/>
      <c r="BG530" s="18"/>
      <c r="BJ530" s="18"/>
      <c r="BM530" s="18"/>
    </row>
    <row r="531" spans="1:65" x14ac:dyDescent="0.2">
      <c r="A531" s="3"/>
      <c r="B531" s="18"/>
      <c r="C531" s="18"/>
      <c r="D531" s="30"/>
      <c r="E531" s="18"/>
      <c r="F531" s="18"/>
      <c r="G531" s="30"/>
      <c r="H531" s="18"/>
      <c r="I531" s="18"/>
      <c r="J531" s="30"/>
      <c r="K531" s="18"/>
      <c r="L531" s="18"/>
      <c r="M531" s="30"/>
      <c r="N531" s="18"/>
      <c r="O531" s="18"/>
      <c r="Q531" s="18"/>
      <c r="R531" s="18"/>
      <c r="T531" s="18"/>
      <c r="W531" s="18"/>
      <c r="Z531" s="18"/>
      <c r="AC531" s="18"/>
      <c r="AF531" s="18"/>
      <c r="AI531" s="18"/>
      <c r="AL531" s="18"/>
      <c r="AO531" s="18"/>
      <c r="AR531" s="18"/>
      <c r="AU531" s="18"/>
      <c r="AX531" s="18"/>
      <c r="BA531" s="18"/>
      <c r="BD531" s="18"/>
      <c r="BG531" s="18"/>
      <c r="BJ531" s="18"/>
      <c r="BM531" s="18"/>
    </row>
    <row r="532" spans="1:65" x14ac:dyDescent="0.2">
      <c r="A532" s="3"/>
      <c r="B532" s="18"/>
      <c r="C532" s="18"/>
      <c r="D532" s="30"/>
      <c r="E532" s="18"/>
      <c r="F532" s="18"/>
      <c r="G532" s="30"/>
      <c r="H532" s="18"/>
      <c r="I532" s="18"/>
      <c r="J532" s="30"/>
      <c r="K532" s="18"/>
      <c r="L532" s="18"/>
      <c r="M532" s="30"/>
      <c r="N532" s="18"/>
      <c r="O532" s="18"/>
      <c r="Q532" s="18"/>
      <c r="R532" s="18"/>
      <c r="T532" s="18"/>
      <c r="W532" s="18"/>
      <c r="Z532" s="18"/>
      <c r="AC532" s="18"/>
      <c r="AF532" s="18"/>
      <c r="AI532" s="18"/>
      <c r="AL532" s="18"/>
      <c r="AO532" s="18"/>
      <c r="AR532" s="18"/>
      <c r="AU532" s="18"/>
      <c r="AX532" s="18"/>
      <c r="BA532" s="18"/>
      <c r="BD532" s="18"/>
      <c r="BG532" s="18"/>
      <c r="BJ532" s="18"/>
      <c r="BM532" s="18"/>
    </row>
    <row r="533" spans="1:65" x14ac:dyDescent="0.2">
      <c r="A533" s="3"/>
      <c r="B533" s="18"/>
      <c r="C533" s="18"/>
      <c r="D533" s="30"/>
      <c r="E533" s="18"/>
      <c r="F533" s="18"/>
      <c r="G533" s="30"/>
      <c r="H533" s="18"/>
      <c r="I533" s="18"/>
      <c r="J533" s="30"/>
      <c r="K533" s="18"/>
      <c r="L533" s="18"/>
      <c r="M533" s="30"/>
      <c r="N533" s="18"/>
      <c r="O533" s="18"/>
      <c r="Q533" s="18"/>
      <c r="R533" s="18"/>
      <c r="T533" s="18"/>
      <c r="W533" s="18"/>
      <c r="Z533" s="18"/>
      <c r="AC533" s="18"/>
      <c r="AF533" s="18"/>
      <c r="AI533" s="18"/>
      <c r="AL533" s="18"/>
      <c r="AO533" s="18"/>
      <c r="AR533" s="18"/>
      <c r="AU533" s="18"/>
      <c r="AX533" s="18"/>
      <c r="BA533" s="18"/>
      <c r="BD533" s="18"/>
      <c r="BG533" s="18"/>
      <c r="BJ533" s="18"/>
      <c r="BM533" s="18"/>
    </row>
    <row r="534" spans="1:65" x14ac:dyDescent="0.2">
      <c r="A534" s="3"/>
      <c r="B534" s="18"/>
      <c r="C534" s="18"/>
      <c r="D534" s="30"/>
      <c r="E534" s="18"/>
      <c r="F534" s="18"/>
      <c r="G534" s="30"/>
      <c r="H534" s="18"/>
      <c r="I534" s="18"/>
      <c r="J534" s="30"/>
      <c r="K534" s="18"/>
      <c r="L534" s="18"/>
      <c r="M534" s="30"/>
      <c r="N534" s="18"/>
      <c r="O534" s="18"/>
      <c r="Q534" s="18"/>
      <c r="R534" s="18"/>
      <c r="T534" s="18"/>
      <c r="W534" s="18"/>
      <c r="Z534" s="18"/>
      <c r="AC534" s="18"/>
      <c r="AF534" s="18"/>
      <c r="AI534" s="18"/>
      <c r="AL534" s="18"/>
      <c r="AO534" s="18"/>
      <c r="AR534" s="18"/>
      <c r="AU534" s="18"/>
      <c r="AX534" s="18"/>
      <c r="BA534" s="18"/>
      <c r="BD534" s="18"/>
      <c r="BG534" s="18"/>
      <c r="BJ534" s="18"/>
      <c r="BM534" s="18"/>
    </row>
    <row r="535" spans="1:65" x14ac:dyDescent="0.2">
      <c r="A535" s="3"/>
      <c r="B535" s="18"/>
      <c r="C535" s="18"/>
      <c r="D535" s="30"/>
      <c r="E535" s="18"/>
      <c r="F535" s="18"/>
      <c r="G535" s="30"/>
      <c r="H535" s="18"/>
      <c r="I535" s="18"/>
      <c r="J535" s="30"/>
      <c r="K535" s="18"/>
      <c r="L535" s="18"/>
      <c r="M535" s="30"/>
      <c r="N535" s="18"/>
      <c r="O535" s="18"/>
      <c r="Q535" s="18"/>
      <c r="R535" s="18"/>
      <c r="T535" s="18"/>
      <c r="W535" s="18"/>
      <c r="Z535" s="18"/>
      <c r="AC535" s="18"/>
      <c r="AF535" s="18"/>
      <c r="AI535" s="18"/>
      <c r="AL535" s="18"/>
      <c r="AO535" s="18"/>
      <c r="AR535" s="18"/>
      <c r="AU535" s="18"/>
      <c r="AX535" s="18"/>
      <c r="BA535" s="18"/>
      <c r="BD535" s="18"/>
      <c r="BG535" s="18"/>
      <c r="BJ535" s="18"/>
      <c r="BM535" s="18"/>
    </row>
    <row r="536" spans="1:65" x14ac:dyDescent="0.2">
      <c r="A536" s="3"/>
      <c r="B536" s="18"/>
      <c r="C536" s="18"/>
      <c r="D536" s="30"/>
      <c r="E536" s="18"/>
      <c r="F536" s="18"/>
      <c r="G536" s="30"/>
      <c r="H536" s="18"/>
      <c r="I536" s="18"/>
      <c r="J536" s="30"/>
      <c r="K536" s="18"/>
      <c r="L536" s="18"/>
      <c r="M536" s="30"/>
      <c r="N536" s="18"/>
      <c r="O536" s="18"/>
      <c r="Q536" s="18"/>
      <c r="R536" s="18"/>
      <c r="T536" s="18"/>
      <c r="W536" s="18"/>
      <c r="Z536" s="18"/>
      <c r="AC536" s="18"/>
      <c r="AF536" s="18"/>
      <c r="AI536" s="18"/>
      <c r="AL536" s="18"/>
      <c r="AO536" s="18"/>
      <c r="AR536" s="18"/>
      <c r="AU536" s="18"/>
      <c r="AX536" s="18"/>
      <c r="BA536" s="18"/>
      <c r="BD536" s="18"/>
      <c r="BG536" s="18"/>
      <c r="BJ536" s="18"/>
      <c r="BM536" s="18"/>
    </row>
    <row r="537" spans="1:65" x14ac:dyDescent="0.2">
      <c r="A537" s="3"/>
      <c r="B537" s="18"/>
      <c r="C537" s="18"/>
      <c r="D537" s="30"/>
      <c r="E537" s="18"/>
      <c r="F537" s="18"/>
      <c r="G537" s="30"/>
      <c r="H537" s="18"/>
      <c r="I537" s="18"/>
      <c r="J537" s="30"/>
      <c r="K537" s="18"/>
      <c r="L537" s="18"/>
      <c r="M537" s="30"/>
      <c r="N537" s="18"/>
      <c r="O537" s="18"/>
      <c r="Q537" s="18"/>
      <c r="R537" s="18"/>
      <c r="T537" s="18"/>
      <c r="W537" s="18"/>
      <c r="Z537" s="18"/>
      <c r="AC537" s="18"/>
      <c r="AF537" s="18"/>
      <c r="AI537" s="18"/>
      <c r="AL537" s="18"/>
      <c r="AO537" s="18"/>
      <c r="AR537" s="18"/>
      <c r="AU537" s="18"/>
      <c r="AX537" s="18"/>
      <c r="BA537" s="18"/>
      <c r="BD537" s="18"/>
      <c r="BG537" s="18"/>
      <c r="BJ537" s="18"/>
      <c r="BM537" s="18"/>
    </row>
    <row r="538" spans="1:65" x14ac:dyDescent="0.2">
      <c r="A538" s="3"/>
      <c r="B538" s="18"/>
      <c r="C538" s="18"/>
      <c r="D538" s="30"/>
      <c r="E538" s="18"/>
      <c r="F538" s="18"/>
      <c r="G538" s="30"/>
      <c r="H538" s="18"/>
      <c r="I538" s="18"/>
      <c r="J538" s="30"/>
      <c r="K538" s="18"/>
      <c r="L538" s="18"/>
      <c r="M538" s="30"/>
      <c r="N538" s="18"/>
      <c r="O538" s="18"/>
      <c r="Q538" s="18"/>
      <c r="R538" s="18"/>
      <c r="T538" s="18"/>
      <c r="W538" s="18"/>
      <c r="Z538" s="18"/>
      <c r="AC538" s="18"/>
      <c r="AF538" s="18"/>
      <c r="AI538" s="18"/>
      <c r="AL538" s="18"/>
      <c r="AO538" s="18"/>
      <c r="AR538" s="18"/>
      <c r="AU538" s="18"/>
      <c r="AX538" s="18"/>
      <c r="BA538" s="18"/>
      <c r="BD538" s="18"/>
      <c r="BG538" s="18"/>
      <c r="BJ538" s="18"/>
      <c r="BM538" s="18"/>
    </row>
    <row r="539" spans="1:65" x14ac:dyDescent="0.2">
      <c r="A539" s="3"/>
      <c r="B539" s="18"/>
      <c r="C539" s="18"/>
      <c r="D539" s="30"/>
      <c r="E539" s="18"/>
      <c r="F539" s="18"/>
      <c r="G539" s="30"/>
      <c r="H539" s="18"/>
      <c r="I539" s="18"/>
      <c r="J539" s="30"/>
      <c r="K539" s="18"/>
      <c r="L539" s="18"/>
      <c r="M539" s="30"/>
      <c r="N539" s="18"/>
      <c r="O539" s="18"/>
      <c r="Q539" s="18"/>
      <c r="R539" s="18"/>
      <c r="T539" s="18"/>
      <c r="W539" s="18"/>
      <c r="Z539" s="18"/>
      <c r="AC539" s="18"/>
      <c r="AF539" s="18"/>
      <c r="AI539" s="18"/>
      <c r="AL539" s="18"/>
      <c r="AO539" s="18"/>
      <c r="AR539" s="18"/>
      <c r="AU539" s="18"/>
      <c r="AX539" s="18"/>
      <c r="BA539" s="18"/>
      <c r="BD539" s="18"/>
      <c r="BG539" s="18"/>
      <c r="BJ539" s="18"/>
      <c r="BM539" s="18"/>
    </row>
    <row r="540" spans="1:65" x14ac:dyDescent="0.2">
      <c r="A540" s="3"/>
      <c r="B540" s="18"/>
      <c r="C540" s="18"/>
      <c r="D540" s="30"/>
      <c r="E540" s="18"/>
      <c r="F540" s="18"/>
      <c r="G540" s="30"/>
      <c r="H540" s="18"/>
      <c r="I540" s="18"/>
      <c r="J540" s="30"/>
      <c r="K540" s="18"/>
      <c r="L540" s="18"/>
      <c r="M540" s="30"/>
      <c r="N540" s="18"/>
      <c r="O540" s="18"/>
      <c r="Q540" s="18"/>
      <c r="R540" s="18"/>
      <c r="T540" s="18"/>
      <c r="W540" s="18"/>
      <c r="Z540" s="18"/>
      <c r="AC540" s="18"/>
      <c r="AF540" s="18"/>
      <c r="AI540" s="18"/>
      <c r="AL540" s="18"/>
      <c r="AO540" s="18"/>
      <c r="AR540" s="18"/>
      <c r="AU540" s="18"/>
      <c r="AX540" s="18"/>
      <c r="BA540" s="18"/>
      <c r="BD540" s="18"/>
      <c r="BG540" s="18"/>
      <c r="BJ540" s="18"/>
      <c r="BM540" s="18"/>
    </row>
    <row r="541" spans="1:65" x14ac:dyDescent="0.2">
      <c r="A541" s="3"/>
      <c r="B541" s="18"/>
      <c r="C541" s="18"/>
      <c r="D541" s="30"/>
      <c r="E541" s="18"/>
      <c r="F541" s="18"/>
      <c r="G541" s="30"/>
      <c r="H541" s="18"/>
      <c r="I541" s="18"/>
      <c r="J541" s="30"/>
      <c r="K541" s="18"/>
      <c r="L541" s="18"/>
      <c r="M541" s="30"/>
      <c r="N541" s="18"/>
      <c r="O541" s="18"/>
      <c r="Q541" s="18"/>
      <c r="R541" s="18"/>
      <c r="T541" s="18"/>
      <c r="W541" s="18"/>
      <c r="Z541" s="18"/>
      <c r="AC541" s="18"/>
      <c r="AF541" s="18"/>
      <c r="AI541" s="18"/>
      <c r="AL541" s="18"/>
      <c r="AO541" s="18"/>
      <c r="AR541" s="18"/>
      <c r="AU541" s="18"/>
      <c r="AX541" s="18"/>
      <c r="BA541" s="18"/>
      <c r="BD541" s="18"/>
      <c r="BG541" s="18"/>
      <c r="BJ541" s="18"/>
      <c r="BM541" s="18"/>
    </row>
    <row r="542" spans="1:65" x14ac:dyDescent="0.2">
      <c r="A542" s="3"/>
      <c r="B542" s="18"/>
      <c r="C542" s="18"/>
      <c r="D542" s="30"/>
      <c r="E542" s="18"/>
      <c r="F542" s="18"/>
      <c r="G542" s="30"/>
      <c r="H542" s="18"/>
      <c r="I542" s="18"/>
      <c r="J542" s="30"/>
      <c r="K542" s="18"/>
      <c r="L542" s="18"/>
      <c r="M542" s="30"/>
      <c r="N542" s="18"/>
      <c r="O542" s="18"/>
      <c r="Q542" s="18"/>
      <c r="R542" s="18"/>
      <c r="T542" s="18"/>
      <c r="W542" s="18"/>
      <c r="Z542" s="18"/>
      <c r="AC542" s="18"/>
      <c r="AF542" s="18"/>
      <c r="AI542" s="18"/>
      <c r="AL542" s="18"/>
      <c r="AO542" s="18"/>
      <c r="AR542" s="18"/>
      <c r="AU542" s="18"/>
      <c r="AX542" s="18"/>
      <c r="BA542" s="18"/>
      <c r="BD542" s="18"/>
      <c r="BG542" s="18"/>
      <c r="BJ542" s="18"/>
      <c r="BM542" s="18"/>
    </row>
    <row r="543" spans="1:65" x14ac:dyDescent="0.2">
      <c r="A543" s="3"/>
      <c r="B543" s="18"/>
      <c r="C543" s="18"/>
      <c r="D543" s="30"/>
      <c r="E543" s="18"/>
      <c r="F543" s="18"/>
      <c r="G543" s="30"/>
      <c r="H543" s="18"/>
      <c r="I543" s="18"/>
      <c r="J543" s="30"/>
      <c r="K543" s="18"/>
      <c r="L543" s="18"/>
      <c r="M543" s="30"/>
      <c r="N543" s="18"/>
      <c r="O543" s="18"/>
      <c r="Q543" s="18"/>
      <c r="R543" s="18"/>
      <c r="T543" s="18"/>
      <c r="W543" s="18"/>
      <c r="Z543" s="18"/>
      <c r="AC543" s="18"/>
      <c r="AF543" s="18"/>
      <c r="AI543" s="18"/>
      <c r="AL543" s="18"/>
      <c r="AO543" s="18"/>
      <c r="AR543" s="18"/>
      <c r="AU543" s="18"/>
      <c r="AX543" s="18"/>
      <c r="BA543" s="18"/>
      <c r="BD543" s="18"/>
      <c r="BG543" s="18"/>
      <c r="BJ543" s="18"/>
      <c r="BM543" s="18"/>
    </row>
    <row r="544" spans="1:65" x14ac:dyDescent="0.2">
      <c r="A544" s="3"/>
      <c r="B544" s="18"/>
      <c r="C544" s="18"/>
      <c r="D544" s="30"/>
      <c r="E544" s="18"/>
      <c r="F544" s="18"/>
      <c r="G544" s="30"/>
      <c r="H544" s="18"/>
      <c r="I544" s="18"/>
      <c r="J544" s="30"/>
      <c r="K544" s="18"/>
      <c r="L544" s="18"/>
      <c r="M544" s="30"/>
      <c r="N544" s="18"/>
      <c r="O544" s="18"/>
      <c r="Q544" s="18"/>
      <c r="R544" s="18"/>
      <c r="T544" s="18"/>
      <c r="W544" s="18"/>
      <c r="Z544" s="18"/>
      <c r="AC544" s="18"/>
      <c r="AF544" s="18"/>
      <c r="AI544" s="18"/>
      <c r="AL544" s="18"/>
      <c r="AO544" s="18"/>
      <c r="AR544" s="18"/>
      <c r="AU544" s="18"/>
      <c r="AX544" s="18"/>
      <c r="BA544" s="18"/>
      <c r="BD544" s="18"/>
      <c r="BG544" s="18"/>
      <c r="BJ544" s="18"/>
      <c r="BM544" s="18"/>
    </row>
    <row r="545" spans="1:65" x14ac:dyDescent="0.2">
      <c r="A545" s="3"/>
      <c r="B545" s="18"/>
      <c r="C545" s="18"/>
      <c r="D545" s="30"/>
      <c r="E545" s="18"/>
      <c r="F545" s="18"/>
      <c r="G545" s="30"/>
      <c r="H545" s="18"/>
      <c r="I545" s="18"/>
      <c r="J545" s="30"/>
      <c r="K545" s="18"/>
      <c r="L545" s="18"/>
      <c r="M545" s="30"/>
      <c r="N545" s="18"/>
      <c r="O545" s="18"/>
      <c r="Q545" s="18"/>
      <c r="R545" s="18"/>
      <c r="T545" s="18"/>
      <c r="W545" s="18"/>
      <c r="Z545" s="18"/>
      <c r="AC545" s="18"/>
      <c r="AF545" s="18"/>
      <c r="AI545" s="18"/>
      <c r="AL545" s="18"/>
      <c r="AO545" s="18"/>
      <c r="AR545" s="18"/>
      <c r="AU545" s="18"/>
      <c r="AX545" s="18"/>
      <c r="BA545" s="18"/>
      <c r="BD545" s="18"/>
      <c r="BG545" s="18"/>
      <c r="BJ545" s="18"/>
      <c r="BM545" s="18"/>
    </row>
    <row r="546" spans="1:65" x14ac:dyDescent="0.2">
      <c r="A546" s="3"/>
      <c r="B546" s="18"/>
      <c r="C546" s="18"/>
      <c r="D546" s="30"/>
      <c r="E546" s="18"/>
      <c r="F546" s="18"/>
      <c r="G546" s="30"/>
      <c r="H546" s="18"/>
      <c r="I546" s="18"/>
      <c r="J546" s="30"/>
      <c r="K546" s="18"/>
      <c r="L546" s="18"/>
      <c r="M546" s="30"/>
      <c r="N546" s="18"/>
      <c r="O546" s="18"/>
      <c r="Q546" s="18"/>
      <c r="R546" s="18"/>
      <c r="T546" s="18"/>
      <c r="W546" s="18"/>
      <c r="Z546" s="18"/>
      <c r="AC546" s="18"/>
      <c r="AF546" s="18"/>
      <c r="AI546" s="18"/>
      <c r="AL546" s="18"/>
      <c r="AO546" s="18"/>
      <c r="AR546" s="18"/>
      <c r="AU546" s="18"/>
      <c r="AX546" s="18"/>
      <c r="BA546" s="18"/>
      <c r="BD546" s="18"/>
      <c r="BG546" s="18"/>
      <c r="BJ546" s="18"/>
      <c r="BM546" s="18"/>
    </row>
    <row r="547" spans="1:65" x14ac:dyDescent="0.2">
      <c r="A547" s="3"/>
      <c r="B547" s="18"/>
      <c r="C547" s="18"/>
      <c r="D547" s="30"/>
      <c r="E547" s="18"/>
      <c r="F547" s="18"/>
      <c r="G547" s="30"/>
      <c r="H547" s="18"/>
      <c r="I547" s="18"/>
      <c r="J547" s="30"/>
      <c r="K547" s="18"/>
      <c r="L547" s="18"/>
      <c r="M547" s="30"/>
      <c r="N547" s="18"/>
      <c r="O547" s="18"/>
      <c r="Q547" s="18"/>
      <c r="R547" s="18"/>
      <c r="T547" s="18"/>
      <c r="W547" s="18"/>
      <c r="Z547" s="18"/>
      <c r="AC547" s="18"/>
      <c r="AF547" s="18"/>
      <c r="AI547" s="18"/>
      <c r="AL547" s="18"/>
      <c r="AO547" s="18"/>
      <c r="AR547" s="18"/>
      <c r="AU547" s="18"/>
      <c r="AX547" s="18"/>
      <c r="BA547" s="18"/>
      <c r="BD547" s="18"/>
      <c r="BG547" s="18"/>
      <c r="BJ547" s="18"/>
      <c r="BM547" s="18"/>
    </row>
    <row r="548" spans="1:65" x14ac:dyDescent="0.2">
      <c r="A548" s="3"/>
      <c r="B548" s="18"/>
      <c r="C548" s="18"/>
      <c r="D548" s="30"/>
      <c r="E548" s="18"/>
      <c r="F548" s="18"/>
      <c r="G548" s="30"/>
      <c r="H548" s="18"/>
      <c r="I548" s="18"/>
      <c r="J548" s="30"/>
      <c r="K548" s="18"/>
      <c r="L548" s="18"/>
      <c r="M548" s="30"/>
      <c r="N548" s="18"/>
      <c r="O548" s="18"/>
      <c r="Q548" s="18"/>
      <c r="R548" s="18"/>
      <c r="T548" s="18"/>
      <c r="W548" s="18"/>
      <c r="Z548" s="18"/>
      <c r="AC548" s="18"/>
      <c r="AF548" s="18"/>
      <c r="AI548" s="18"/>
      <c r="AL548" s="18"/>
      <c r="AO548" s="18"/>
      <c r="AR548" s="18"/>
      <c r="AU548" s="18"/>
      <c r="AX548" s="18"/>
      <c r="BA548" s="18"/>
      <c r="BD548" s="18"/>
      <c r="BG548" s="18"/>
      <c r="BJ548" s="18"/>
      <c r="BM548" s="18"/>
    </row>
    <row r="549" spans="1:65" x14ac:dyDescent="0.2">
      <c r="A549" s="3"/>
      <c r="B549" s="18"/>
      <c r="C549" s="18"/>
      <c r="D549" s="30"/>
      <c r="E549" s="18"/>
      <c r="F549" s="18"/>
      <c r="G549" s="30"/>
      <c r="H549" s="18"/>
      <c r="I549" s="18"/>
      <c r="J549" s="30"/>
      <c r="K549" s="18"/>
      <c r="L549" s="18"/>
      <c r="M549" s="30"/>
      <c r="N549" s="18"/>
      <c r="O549" s="18"/>
      <c r="Q549" s="18"/>
      <c r="R549" s="18"/>
      <c r="T549" s="18"/>
      <c r="W549" s="18"/>
      <c r="Z549" s="18"/>
      <c r="AC549" s="18"/>
      <c r="AF549" s="18"/>
      <c r="AI549" s="18"/>
      <c r="AL549" s="18"/>
      <c r="AO549" s="18"/>
      <c r="AR549" s="18"/>
      <c r="AU549" s="18"/>
      <c r="AX549" s="18"/>
      <c r="BA549" s="18"/>
      <c r="BD549" s="18"/>
      <c r="BG549" s="18"/>
      <c r="BJ549" s="18"/>
      <c r="BM549" s="18"/>
    </row>
    <row r="550" spans="1:65" x14ac:dyDescent="0.2">
      <c r="A550" s="3"/>
      <c r="B550" s="18"/>
      <c r="C550" s="18"/>
      <c r="D550" s="30"/>
      <c r="E550" s="18"/>
      <c r="F550" s="18"/>
      <c r="G550" s="30"/>
      <c r="H550" s="18"/>
      <c r="I550" s="18"/>
      <c r="J550" s="30"/>
      <c r="K550" s="18"/>
      <c r="L550" s="18"/>
      <c r="M550" s="30"/>
      <c r="N550" s="18"/>
      <c r="O550" s="18"/>
      <c r="Q550" s="18"/>
      <c r="R550" s="18"/>
      <c r="T550" s="18"/>
      <c r="W550" s="18"/>
      <c r="Z550" s="18"/>
      <c r="AC550" s="18"/>
      <c r="AF550" s="18"/>
      <c r="AI550" s="18"/>
      <c r="AL550" s="18"/>
      <c r="AO550" s="18"/>
      <c r="AR550" s="18"/>
      <c r="AU550" s="18"/>
      <c r="AX550" s="18"/>
      <c r="BA550" s="18"/>
      <c r="BD550" s="18"/>
      <c r="BG550" s="18"/>
      <c r="BJ550" s="18"/>
      <c r="BM550" s="18"/>
    </row>
    <row r="551" spans="1:65" x14ac:dyDescent="0.2">
      <c r="A551" s="3"/>
      <c r="B551" s="18"/>
      <c r="C551" s="18"/>
      <c r="D551" s="30"/>
      <c r="E551" s="18"/>
      <c r="F551" s="18"/>
      <c r="G551" s="30"/>
      <c r="H551" s="18"/>
      <c r="I551" s="18"/>
      <c r="J551" s="30"/>
      <c r="K551" s="18"/>
      <c r="L551" s="18"/>
      <c r="M551" s="30"/>
      <c r="N551" s="18"/>
      <c r="O551" s="18"/>
      <c r="Q551" s="18"/>
      <c r="R551" s="18"/>
      <c r="T551" s="18"/>
      <c r="W551" s="18"/>
      <c r="Z551" s="18"/>
      <c r="AC551" s="18"/>
      <c r="AF551" s="18"/>
      <c r="AI551" s="18"/>
      <c r="AL551" s="18"/>
      <c r="AO551" s="18"/>
      <c r="AR551" s="18"/>
      <c r="AU551" s="18"/>
      <c r="AX551" s="18"/>
      <c r="BA551" s="18"/>
      <c r="BD551" s="18"/>
      <c r="BG551" s="18"/>
      <c r="BJ551" s="18"/>
      <c r="BM551" s="18"/>
    </row>
    <row r="552" spans="1:65" x14ac:dyDescent="0.2">
      <c r="A552" s="3"/>
      <c r="B552" s="18"/>
      <c r="C552" s="18"/>
      <c r="D552" s="30"/>
      <c r="E552" s="18"/>
      <c r="F552" s="18"/>
      <c r="G552" s="30"/>
      <c r="H552" s="18"/>
      <c r="I552" s="18"/>
      <c r="J552" s="30"/>
      <c r="K552" s="18"/>
      <c r="L552" s="18"/>
      <c r="M552" s="30"/>
      <c r="N552" s="18"/>
      <c r="O552" s="18"/>
      <c r="Q552" s="18"/>
      <c r="R552" s="18"/>
      <c r="T552" s="18"/>
      <c r="W552" s="18"/>
      <c r="Z552" s="18"/>
      <c r="AC552" s="18"/>
      <c r="AF552" s="18"/>
      <c r="AI552" s="18"/>
      <c r="AL552" s="18"/>
      <c r="AO552" s="18"/>
      <c r="AR552" s="18"/>
      <c r="AU552" s="18"/>
      <c r="AX552" s="18"/>
      <c r="BA552" s="18"/>
      <c r="BD552" s="18"/>
      <c r="BG552" s="18"/>
      <c r="BJ552" s="18"/>
      <c r="BM552" s="18"/>
    </row>
    <row r="553" spans="1:65" x14ac:dyDescent="0.2">
      <c r="A553" s="3"/>
      <c r="B553" s="18"/>
      <c r="C553" s="18"/>
      <c r="D553" s="30"/>
      <c r="E553" s="18"/>
      <c r="F553" s="18"/>
      <c r="G553" s="30"/>
      <c r="H553" s="18"/>
      <c r="I553" s="18"/>
      <c r="J553" s="30"/>
      <c r="K553" s="18"/>
      <c r="L553" s="18"/>
      <c r="M553" s="30"/>
      <c r="N553" s="18"/>
      <c r="O553" s="18"/>
      <c r="Q553" s="18"/>
      <c r="R553" s="18"/>
      <c r="T553" s="18"/>
      <c r="W553" s="18"/>
      <c r="Z553" s="18"/>
      <c r="AC553" s="18"/>
      <c r="AF553" s="18"/>
      <c r="AI553" s="18"/>
      <c r="AL553" s="18"/>
      <c r="AO553" s="18"/>
      <c r="AR553" s="18"/>
      <c r="AU553" s="18"/>
      <c r="AX553" s="18"/>
      <c r="BA553" s="18"/>
      <c r="BD553" s="18"/>
      <c r="BG553" s="18"/>
      <c r="BJ553" s="18"/>
      <c r="BM553" s="18"/>
    </row>
    <row r="554" spans="1:65" x14ac:dyDescent="0.2">
      <c r="A554" s="3"/>
      <c r="B554" s="18"/>
      <c r="C554" s="18"/>
      <c r="D554" s="30"/>
      <c r="E554" s="18"/>
      <c r="F554" s="18"/>
      <c r="G554" s="30"/>
      <c r="H554" s="18"/>
      <c r="I554" s="18"/>
      <c r="J554" s="30"/>
      <c r="K554" s="18"/>
      <c r="L554" s="18"/>
      <c r="M554" s="30"/>
      <c r="N554" s="18"/>
      <c r="O554" s="18"/>
      <c r="Q554" s="18"/>
      <c r="R554" s="18"/>
      <c r="T554" s="18"/>
      <c r="W554" s="18"/>
      <c r="Z554" s="18"/>
      <c r="AC554" s="18"/>
      <c r="AF554" s="18"/>
      <c r="AI554" s="18"/>
      <c r="AL554" s="18"/>
      <c r="AO554" s="18"/>
      <c r="AR554" s="18"/>
      <c r="AU554" s="18"/>
      <c r="AX554" s="18"/>
      <c r="BA554" s="18"/>
      <c r="BD554" s="18"/>
      <c r="BG554" s="18"/>
      <c r="BJ554" s="18"/>
      <c r="BM554" s="18"/>
    </row>
    <row r="555" spans="1:65" x14ac:dyDescent="0.2">
      <c r="A555" s="3"/>
      <c r="B555" s="18"/>
      <c r="C555" s="18"/>
      <c r="D555" s="30"/>
      <c r="E555" s="18"/>
      <c r="F555" s="18"/>
      <c r="G555" s="30"/>
      <c r="H555" s="18"/>
      <c r="I555" s="18"/>
      <c r="J555" s="30"/>
      <c r="K555" s="18"/>
      <c r="L555" s="18"/>
      <c r="M555" s="30"/>
      <c r="N555" s="18"/>
      <c r="O555" s="18"/>
      <c r="Q555" s="18"/>
      <c r="R555" s="18"/>
      <c r="T555" s="18"/>
      <c r="W555" s="18"/>
      <c r="Z555" s="18"/>
      <c r="AC555" s="18"/>
      <c r="AF555" s="18"/>
      <c r="AI555" s="18"/>
      <c r="AL555" s="18"/>
      <c r="AO555" s="18"/>
      <c r="AR555" s="18"/>
      <c r="AU555" s="18"/>
      <c r="AX555" s="18"/>
      <c r="BA555" s="18"/>
      <c r="BD555" s="18"/>
      <c r="BG555" s="18"/>
      <c r="BJ555" s="18"/>
      <c r="BM555" s="18"/>
    </row>
    <row r="556" spans="1:65" x14ac:dyDescent="0.2">
      <c r="A556" s="3"/>
      <c r="B556" s="18"/>
      <c r="C556" s="18"/>
      <c r="D556" s="30"/>
      <c r="E556" s="18"/>
      <c r="F556" s="18"/>
      <c r="G556" s="30"/>
      <c r="H556" s="18"/>
      <c r="I556" s="18"/>
      <c r="J556" s="30"/>
      <c r="K556" s="18"/>
      <c r="L556" s="18"/>
      <c r="M556" s="30"/>
      <c r="N556" s="18"/>
      <c r="O556" s="18"/>
      <c r="Q556" s="18"/>
      <c r="R556" s="18"/>
      <c r="T556" s="18"/>
      <c r="W556" s="18"/>
      <c r="Z556" s="18"/>
      <c r="AC556" s="18"/>
      <c r="AF556" s="18"/>
      <c r="AI556" s="18"/>
      <c r="AL556" s="18"/>
      <c r="AO556" s="18"/>
      <c r="AR556" s="18"/>
      <c r="AU556" s="18"/>
      <c r="AX556" s="18"/>
      <c r="BA556" s="18"/>
      <c r="BD556" s="18"/>
      <c r="BG556" s="18"/>
      <c r="BJ556" s="18"/>
      <c r="BM556" s="18"/>
    </row>
    <row r="557" spans="1:65" x14ac:dyDescent="0.2">
      <c r="A557" s="3"/>
      <c r="B557" s="18"/>
      <c r="C557" s="18"/>
      <c r="D557" s="30"/>
      <c r="E557" s="18"/>
      <c r="F557" s="18"/>
      <c r="G557" s="30"/>
      <c r="H557" s="18"/>
      <c r="I557" s="18"/>
      <c r="J557" s="30"/>
      <c r="K557" s="18"/>
      <c r="L557" s="18"/>
      <c r="M557" s="30"/>
      <c r="N557" s="18"/>
      <c r="O557" s="18"/>
      <c r="Q557" s="18"/>
      <c r="R557" s="18"/>
      <c r="T557" s="18"/>
      <c r="W557" s="18"/>
      <c r="Z557" s="18"/>
      <c r="AC557" s="18"/>
      <c r="AF557" s="18"/>
      <c r="AI557" s="18"/>
      <c r="AL557" s="18"/>
      <c r="AO557" s="18"/>
      <c r="AR557" s="18"/>
      <c r="AU557" s="18"/>
      <c r="AX557" s="18"/>
      <c r="BA557" s="18"/>
      <c r="BD557" s="18"/>
      <c r="BG557" s="18"/>
      <c r="BJ557" s="18"/>
      <c r="BM557" s="18"/>
    </row>
    <row r="558" spans="1:65" x14ac:dyDescent="0.2">
      <c r="A558" s="3"/>
      <c r="B558" s="18"/>
      <c r="C558" s="18"/>
      <c r="D558" s="30"/>
      <c r="E558" s="18"/>
      <c r="F558" s="18"/>
      <c r="G558" s="30"/>
      <c r="H558" s="18"/>
      <c r="I558" s="18"/>
      <c r="J558" s="30"/>
      <c r="K558" s="18"/>
      <c r="L558" s="18"/>
      <c r="M558" s="30"/>
      <c r="N558" s="18"/>
      <c r="O558" s="18"/>
      <c r="Q558" s="18"/>
      <c r="R558" s="18"/>
      <c r="T558" s="18"/>
      <c r="W558" s="18"/>
      <c r="Z558" s="18"/>
      <c r="AC558" s="18"/>
      <c r="AF558" s="18"/>
      <c r="AI558" s="18"/>
      <c r="AL558" s="18"/>
      <c r="AO558" s="18"/>
      <c r="AR558" s="18"/>
      <c r="AU558" s="18"/>
      <c r="AX558" s="18"/>
      <c r="BA558" s="18"/>
      <c r="BD558" s="18"/>
      <c r="BG558" s="18"/>
      <c r="BJ558" s="18"/>
      <c r="BM558" s="18"/>
    </row>
    <row r="559" spans="1:65" x14ac:dyDescent="0.2">
      <c r="A559" s="3"/>
      <c r="B559" s="18"/>
      <c r="C559" s="18"/>
      <c r="D559" s="30"/>
      <c r="E559" s="18"/>
      <c r="F559" s="18"/>
      <c r="G559" s="30"/>
      <c r="H559" s="18"/>
      <c r="I559" s="18"/>
      <c r="J559" s="30"/>
      <c r="K559" s="18"/>
      <c r="L559" s="18"/>
      <c r="M559" s="30"/>
      <c r="N559" s="18"/>
      <c r="O559" s="18"/>
      <c r="Q559" s="18"/>
      <c r="R559" s="18"/>
      <c r="T559" s="18"/>
      <c r="W559" s="18"/>
      <c r="Z559" s="18"/>
      <c r="AC559" s="18"/>
      <c r="AF559" s="18"/>
      <c r="AI559" s="18"/>
      <c r="AL559" s="18"/>
      <c r="AO559" s="18"/>
      <c r="AR559" s="18"/>
      <c r="AU559" s="18"/>
      <c r="AX559" s="18"/>
      <c r="BA559" s="18"/>
      <c r="BD559" s="18"/>
      <c r="BG559" s="18"/>
      <c r="BJ559" s="18"/>
      <c r="BM559" s="18"/>
    </row>
    <row r="560" spans="1:65" x14ac:dyDescent="0.2">
      <c r="A560" s="3"/>
      <c r="B560" s="18"/>
      <c r="C560" s="18"/>
      <c r="D560" s="30"/>
      <c r="E560" s="18"/>
      <c r="F560" s="18"/>
      <c r="G560" s="30"/>
      <c r="H560" s="18"/>
      <c r="I560" s="18"/>
      <c r="J560" s="30"/>
      <c r="K560" s="18"/>
      <c r="L560" s="18"/>
      <c r="M560" s="30"/>
      <c r="N560" s="18"/>
      <c r="O560" s="18"/>
      <c r="Q560" s="18"/>
      <c r="R560" s="18"/>
      <c r="T560" s="18"/>
      <c r="W560" s="18"/>
      <c r="Z560" s="18"/>
      <c r="AC560" s="18"/>
      <c r="AF560" s="18"/>
      <c r="AI560" s="18"/>
      <c r="AL560" s="18"/>
      <c r="AO560" s="18"/>
      <c r="AR560" s="18"/>
      <c r="AU560" s="18"/>
      <c r="AX560" s="18"/>
      <c r="BA560" s="18"/>
      <c r="BD560" s="18"/>
      <c r="BG560" s="18"/>
      <c r="BJ560" s="18"/>
      <c r="BM560" s="18"/>
    </row>
    <row r="561" spans="1:65" x14ac:dyDescent="0.2">
      <c r="A561" s="3"/>
      <c r="B561" s="18"/>
      <c r="C561" s="18"/>
      <c r="D561" s="30"/>
      <c r="E561" s="18"/>
      <c r="F561" s="18"/>
      <c r="G561" s="30"/>
      <c r="H561" s="18"/>
      <c r="I561" s="18"/>
      <c r="J561" s="30"/>
      <c r="K561" s="18"/>
      <c r="L561" s="18"/>
      <c r="M561" s="30"/>
      <c r="N561" s="18"/>
      <c r="O561" s="18"/>
      <c r="Q561" s="18"/>
      <c r="R561" s="18"/>
      <c r="T561" s="18"/>
      <c r="W561" s="18"/>
      <c r="Z561" s="18"/>
      <c r="AC561" s="18"/>
      <c r="AF561" s="18"/>
      <c r="AI561" s="18"/>
      <c r="AL561" s="18"/>
      <c r="AO561" s="18"/>
      <c r="AR561" s="18"/>
      <c r="AU561" s="18"/>
      <c r="AX561" s="18"/>
      <c r="BA561" s="18"/>
      <c r="BD561" s="18"/>
      <c r="BG561" s="18"/>
      <c r="BJ561" s="18"/>
      <c r="BM561" s="18"/>
    </row>
    <row r="562" spans="1:65" x14ac:dyDescent="0.2">
      <c r="A562" s="3"/>
      <c r="B562" s="18"/>
      <c r="C562" s="18"/>
      <c r="D562" s="30"/>
      <c r="E562" s="18"/>
      <c r="F562" s="18"/>
      <c r="G562" s="30"/>
      <c r="H562" s="18"/>
      <c r="I562" s="18"/>
      <c r="J562" s="30"/>
      <c r="K562" s="18"/>
      <c r="L562" s="18"/>
      <c r="M562" s="30"/>
      <c r="N562" s="18"/>
      <c r="O562" s="18"/>
      <c r="Q562" s="18"/>
      <c r="R562" s="18"/>
      <c r="T562" s="18"/>
      <c r="W562" s="18"/>
      <c r="Z562" s="18"/>
      <c r="AC562" s="18"/>
      <c r="AF562" s="18"/>
      <c r="AI562" s="18"/>
      <c r="AL562" s="18"/>
      <c r="AO562" s="18"/>
      <c r="AR562" s="18"/>
      <c r="AU562" s="18"/>
      <c r="AX562" s="18"/>
      <c r="BA562" s="18"/>
      <c r="BD562" s="18"/>
      <c r="BG562" s="18"/>
      <c r="BJ562" s="18"/>
      <c r="BM562" s="18"/>
    </row>
    <row r="563" spans="1:65" x14ac:dyDescent="0.2">
      <c r="A563" s="3"/>
      <c r="B563" s="18"/>
      <c r="C563" s="18"/>
      <c r="D563" s="30"/>
      <c r="E563" s="18"/>
      <c r="F563" s="18"/>
      <c r="G563" s="30"/>
      <c r="H563" s="18"/>
      <c r="I563" s="18"/>
      <c r="J563" s="30"/>
      <c r="K563" s="18"/>
      <c r="L563" s="18"/>
      <c r="M563" s="30"/>
      <c r="N563" s="18"/>
      <c r="O563" s="18"/>
      <c r="Q563" s="18"/>
      <c r="R563" s="18"/>
      <c r="T563" s="18"/>
      <c r="W563" s="18"/>
      <c r="Z563" s="18"/>
      <c r="AC563" s="18"/>
      <c r="AF563" s="18"/>
      <c r="AI563" s="18"/>
      <c r="AL563" s="18"/>
      <c r="AO563" s="18"/>
      <c r="AR563" s="18"/>
      <c r="AU563" s="18"/>
      <c r="AX563" s="18"/>
      <c r="BA563" s="18"/>
      <c r="BD563" s="18"/>
      <c r="BG563" s="18"/>
      <c r="BJ563" s="18"/>
      <c r="BM563" s="18"/>
    </row>
    <row r="564" spans="1:65" x14ac:dyDescent="0.2">
      <c r="A564" s="3"/>
      <c r="B564" s="18"/>
      <c r="C564" s="18"/>
      <c r="D564" s="30"/>
      <c r="E564" s="18"/>
      <c r="F564" s="18"/>
      <c r="G564" s="30"/>
      <c r="H564" s="18"/>
      <c r="I564" s="18"/>
      <c r="J564" s="30"/>
      <c r="K564" s="18"/>
      <c r="L564" s="18"/>
      <c r="M564" s="30"/>
      <c r="N564" s="18"/>
      <c r="O564" s="18"/>
      <c r="Q564" s="18"/>
      <c r="R564" s="18"/>
      <c r="T564" s="18"/>
      <c r="W564" s="18"/>
      <c r="Z564" s="18"/>
      <c r="AC564" s="18"/>
      <c r="AF564" s="18"/>
      <c r="AI564" s="18"/>
      <c r="AL564" s="18"/>
      <c r="AO564" s="18"/>
      <c r="AR564" s="18"/>
      <c r="AU564" s="18"/>
      <c r="AX564" s="18"/>
      <c r="BA564" s="18"/>
      <c r="BD564" s="18"/>
      <c r="BG564" s="18"/>
      <c r="BJ564" s="18"/>
      <c r="BM564" s="18"/>
    </row>
    <row r="565" spans="1:65" x14ac:dyDescent="0.2">
      <c r="A565" s="3"/>
      <c r="B565" s="18"/>
      <c r="C565" s="18"/>
      <c r="D565" s="30"/>
      <c r="E565" s="18"/>
      <c r="F565" s="18"/>
      <c r="G565" s="30"/>
      <c r="H565" s="18"/>
      <c r="I565" s="18"/>
      <c r="J565" s="30"/>
      <c r="K565" s="18"/>
      <c r="L565" s="18"/>
      <c r="M565" s="30"/>
      <c r="N565" s="18"/>
      <c r="O565" s="18"/>
      <c r="Q565" s="18"/>
      <c r="R565" s="18"/>
      <c r="T565" s="18"/>
      <c r="W565" s="18"/>
      <c r="Z565" s="18"/>
      <c r="AC565" s="18"/>
      <c r="AF565" s="18"/>
      <c r="AI565" s="18"/>
      <c r="AL565" s="18"/>
      <c r="AO565" s="18"/>
      <c r="AR565" s="18"/>
      <c r="AU565" s="18"/>
      <c r="AX565" s="18"/>
      <c r="BA565" s="18"/>
      <c r="BD565" s="18"/>
      <c r="BG565" s="18"/>
      <c r="BJ565" s="18"/>
      <c r="BM565" s="18"/>
    </row>
    <row r="566" spans="1:65" x14ac:dyDescent="0.2">
      <c r="A566" s="3"/>
      <c r="B566" s="18"/>
      <c r="C566" s="18"/>
      <c r="D566" s="30"/>
      <c r="E566" s="18"/>
      <c r="F566" s="18"/>
      <c r="G566" s="30"/>
      <c r="H566" s="18"/>
      <c r="I566" s="18"/>
      <c r="J566" s="30"/>
      <c r="K566" s="18"/>
      <c r="L566" s="18"/>
      <c r="M566" s="30"/>
      <c r="N566" s="18"/>
      <c r="O566" s="18"/>
      <c r="Q566" s="18"/>
      <c r="R566" s="18"/>
      <c r="T566" s="18"/>
      <c r="W566" s="18"/>
      <c r="Z566" s="18"/>
      <c r="AC566" s="18"/>
      <c r="AF566" s="18"/>
      <c r="AI566" s="18"/>
      <c r="AL566" s="18"/>
      <c r="AO566" s="18"/>
      <c r="AR566" s="18"/>
      <c r="AU566" s="18"/>
      <c r="AX566" s="18"/>
      <c r="BA566" s="18"/>
      <c r="BD566" s="18"/>
      <c r="BG566" s="18"/>
      <c r="BJ566" s="18"/>
      <c r="BM566" s="18"/>
    </row>
    <row r="567" spans="1:65" x14ac:dyDescent="0.2">
      <c r="A567" s="3"/>
      <c r="B567" s="18"/>
      <c r="C567" s="18"/>
      <c r="D567" s="30"/>
      <c r="E567" s="18"/>
      <c r="F567" s="18"/>
      <c r="G567" s="30"/>
      <c r="H567" s="18"/>
      <c r="I567" s="18"/>
      <c r="J567" s="30"/>
      <c r="K567" s="18"/>
      <c r="L567" s="18"/>
      <c r="M567" s="30"/>
      <c r="N567" s="18"/>
      <c r="O567" s="18"/>
      <c r="Q567" s="18"/>
      <c r="R567" s="18"/>
      <c r="T567" s="18"/>
      <c r="W567" s="18"/>
      <c r="Z567" s="18"/>
      <c r="AC567" s="18"/>
      <c r="AF567" s="18"/>
      <c r="AI567" s="18"/>
      <c r="AL567" s="18"/>
      <c r="AO567" s="18"/>
      <c r="AR567" s="18"/>
      <c r="AU567" s="18"/>
      <c r="AX567" s="18"/>
      <c r="BA567" s="18"/>
      <c r="BD567" s="18"/>
      <c r="BG567" s="18"/>
      <c r="BJ567" s="18"/>
      <c r="BM567" s="18"/>
    </row>
    <row r="568" spans="1:65" x14ac:dyDescent="0.2">
      <c r="A568" s="3"/>
      <c r="B568" s="18"/>
      <c r="C568" s="18"/>
      <c r="D568" s="30"/>
      <c r="E568" s="18"/>
      <c r="F568" s="18"/>
      <c r="G568" s="30"/>
      <c r="H568" s="18"/>
      <c r="I568" s="18"/>
      <c r="J568" s="30"/>
      <c r="K568" s="18"/>
      <c r="L568" s="18"/>
      <c r="M568" s="30"/>
      <c r="N568" s="18"/>
      <c r="O568" s="18"/>
      <c r="Q568" s="18"/>
      <c r="R568" s="18"/>
      <c r="T568" s="18"/>
      <c r="W568" s="18"/>
      <c r="Z568" s="18"/>
      <c r="AC568" s="18"/>
      <c r="AF568" s="18"/>
      <c r="AI568" s="18"/>
      <c r="AL568" s="18"/>
      <c r="AO568" s="18"/>
      <c r="AR568" s="18"/>
      <c r="AU568" s="18"/>
      <c r="AX568" s="18"/>
      <c r="BA568" s="18"/>
      <c r="BD568" s="18"/>
      <c r="BG568" s="18"/>
      <c r="BJ568" s="18"/>
      <c r="BM568" s="18"/>
    </row>
    <row r="569" spans="1:65" x14ac:dyDescent="0.2">
      <c r="A569" s="3"/>
      <c r="B569" s="18"/>
      <c r="C569" s="18"/>
      <c r="D569" s="30"/>
      <c r="E569" s="18"/>
      <c r="F569" s="18"/>
      <c r="G569" s="30"/>
      <c r="H569" s="18"/>
      <c r="I569" s="18"/>
      <c r="J569" s="30"/>
      <c r="K569" s="18"/>
      <c r="L569" s="18"/>
      <c r="M569" s="30"/>
      <c r="N569" s="18"/>
      <c r="O569" s="18"/>
      <c r="Q569" s="18"/>
      <c r="R569" s="18"/>
      <c r="T569" s="18"/>
      <c r="W569" s="18"/>
      <c r="Z569" s="18"/>
      <c r="AC569" s="18"/>
      <c r="AF569" s="18"/>
      <c r="AI569" s="18"/>
      <c r="AL569" s="18"/>
      <c r="AO569" s="18"/>
      <c r="AR569" s="18"/>
      <c r="AU569" s="18"/>
      <c r="AX569" s="18"/>
      <c r="BA569" s="18"/>
      <c r="BD569" s="18"/>
      <c r="BG569" s="18"/>
      <c r="BJ569" s="18"/>
      <c r="BM569" s="18"/>
    </row>
    <row r="570" spans="1:65" x14ac:dyDescent="0.2">
      <c r="A570" s="3"/>
      <c r="B570" s="18"/>
      <c r="C570" s="18"/>
      <c r="D570" s="30"/>
      <c r="E570" s="18"/>
      <c r="F570" s="18"/>
      <c r="G570" s="30"/>
      <c r="H570" s="18"/>
      <c r="I570" s="18"/>
      <c r="J570" s="30"/>
      <c r="K570" s="18"/>
      <c r="L570" s="18"/>
      <c r="M570" s="30"/>
      <c r="N570" s="18"/>
      <c r="O570" s="18"/>
      <c r="Q570" s="18"/>
      <c r="R570" s="18"/>
      <c r="T570" s="18"/>
      <c r="W570" s="18"/>
      <c r="Z570" s="18"/>
      <c r="AC570" s="18"/>
      <c r="AF570" s="18"/>
      <c r="AI570" s="18"/>
      <c r="AL570" s="18"/>
      <c r="AO570" s="18"/>
      <c r="AR570" s="18"/>
      <c r="AU570" s="18"/>
      <c r="AX570" s="18"/>
      <c r="BA570" s="18"/>
      <c r="BD570" s="18"/>
      <c r="BG570" s="18"/>
      <c r="BJ570" s="18"/>
      <c r="BM570" s="18"/>
    </row>
    <row r="571" spans="1:65" x14ac:dyDescent="0.2">
      <c r="A571" s="3"/>
      <c r="B571" s="18"/>
      <c r="C571" s="18"/>
      <c r="D571" s="30"/>
      <c r="E571" s="18"/>
      <c r="F571" s="18"/>
      <c r="G571" s="30"/>
      <c r="H571" s="18"/>
      <c r="I571" s="18"/>
      <c r="J571" s="30"/>
      <c r="K571" s="18"/>
      <c r="L571" s="18"/>
      <c r="M571" s="30"/>
      <c r="N571" s="18"/>
      <c r="O571" s="18"/>
      <c r="Q571" s="18"/>
      <c r="R571" s="18"/>
      <c r="T571" s="18"/>
      <c r="W571" s="18"/>
      <c r="Z571" s="18"/>
      <c r="AC571" s="18"/>
      <c r="AF571" s="18"/>
      <c r="AI571" s="18"/>
      <c r="AL571" s="18"/>
      <c r="AO571" s="18"/>
      <c r="AR571" s="18"/>
      <c r="AU571" s="18"/>
      <c r="AX571" s="18"/>
      <c r="BA571" s="18"/>
      <c r="BD571" s="18"/>
      <c r="BG571" s="18"/>
      <c r="BJ571" s="18"/>
      <c r="BM571" s="18"/>
    </row>
    <row r="572" spans="1:65" x14ac:dyDescent="0.2">
      <c r="A572" s="3"/>
      <c r="B572" s="18"/>
      <c r="C572" s="18"/>
      <c r="D572" s="30"/>
      <c r="E572" s="18"/>
      <c r="F572" s="18"/>
      <c r="G572" s="30"/>
      <c r="H572" s="18"/>
      <c r="I572" s="18"/>
      <c r="J572" s="30"/>
      <c r="K572" s="18"/>
      <c r="L572" s="18"/>
      <c r="M572" s="30"/>
      <c r="N572" s="18"/>
      <c r="O572" s="18"/>
      <c r="Q572" s="18"/>
      <c r="R572" s="18"/>
      <c r="T572" s="18"/>
      <c r="W572" s="18"/>
      <c r="Z572" s="18"/>
      <c r="AC572" s="18"/>
      <c r="AF572" s="18"/>
      <c r="AI572" s="18"/>
      <c r="AL572" s="18"/>
      <c r="AO572" s="18"/>
      <c r="AR572" s="18"/>
      <c r="AU572" s="18"/>
      <c r="AX572" s="18"/>
      <c r="BA572" s="18"/>
      <c r="BD572" s="18"/>
      <c r="BG572" s="18"/>
      <c r="BJ572" s="18"/>
      <c r="BM572" s="18"/>
    </row>
    <row r="573" spans="1:65" x14ac:dyDescent="0.2">
      <c r="A573" s="3"/>
      <c r="B573" s="18"/>
      <c r="C573" s="18"/>
      <c r="D573" s="30"/>
      <c r="E573" s="18"/>
      <c r="F573" s="18"/>
      <c r="G573" s="30"/>
      <c r="H573" s="18"/>
      <c r="I573" s="18"/>
      <c r="J573" s="30"/>
      <c r="K573" s="18"/>
      <c r="L573" s="18"/>
      <c r="M573" s="30"/>
      <c r="N573" s="18"/>
      <c r="O573" s="18"/>
      <c r="Q573" s="18"/>
      <c r="R573" s="18"/>
      <c r="T573" s="18"/>
      <c r="W573" s="18"/>
      <c r="Z573" s="18"/>
      <c r="AC573" s="18"/>
      <c r="AF573" s="18"/>
      <c r="AI573" s="18"/>
      <c r="AL573" s="18"/>
      <c r="AO573" s="18"/>
      <c r="AR573" s="18"/>
      <c r="AU573" s="18"/>
      <c r="AX573" s="18"/>
      <c r="BA573" s="18"/>
      <c r="BD573" s="18"/>
      <c r="BG573" s="18"/>
      <c r="BJ573" s="18"/>
      <c r="BM573" s="18"/>
    </row>
    <row r="574" spans="1:65" x14ac:dyDescent="0.2">
      <c r="A574" s="3"/>
      <c r="B574" s="18"/>
      <c r="C574" s="18"/>
      <c r="D574" s="30"/>
      <c r="E574" s="18"/>
      <c r="F574" s="18"/>
      <c r="G574" s="30"/>
      <c r="H574" s="18"/>
      <c r="I574" s="18"/>
      <c r="J574" s="30"/>
      <c r="K574" s="18"/>
      <c r="L574" s="18"/>
      <c r="M574" s="30"/>
      <c r="N574" s="18"/>
      <c r="O574" s="18"/>
      <c r="Q574" s="18"/>
      <c r="R574" s="18"/>
      <c r="T574" s="18"/>
      <c r="W574" s="18"/>
      <c r="Z574" s="18"/>
      <c r="AC574" s="18"/>
      <c r="AF574" s="18"/>
      <c r="AI574" s="18"/>
      <c r="AL574" s="18"/>
      <c r="AO574" s="18"/>
      <c r="AR574" s="18"/>
      <c r="AU574" s="18"/>
      <c r="AX574" s="18"/>
      <c r="BA574" s="18"/>
      <c r="BD574" s="18"/>
      <c r="BG574" s="18"/>
      <c r="BJ574" s="18"/>
      <c r="BM574" s="18"/>
    </row>
    <row r="575" spans="1:65" x14ac:dyDescent="0.2">
      <c r="A575" s="3"/>
      <c r="B575" s="18"/>
      <c r="C575" s="18"/>
      <c r="D575" s="30"/>
      <c r="E575" s="18"/>
      <c r="F575" s="18"/>
      <c r="G575" s="30"/>
      <c r="H575" s="18"/>
      <c r="I575" s="18"/>
      <c r="J575" s="30"/>
      <c r="K575" s="18"/>
      <c r="L575" s="18"/>
      <c r="M575" s="30"/>
      <c r="N575" s="18"/>
      <c r="O575" s="18"/>
      <c r="Q575" s="18"/>
      <c r="R575" s="18"/>
      <c r="T575" s="18"/>
      <c r="W575" s="18"/>
      <c r="Z575" s="18"/>
      <c r="AC575" s="18"/>
      <c r="AF575" s="18"/>
      <c r="AI575" s="18"/>
      <c r="AL575" s="18"/>
      <c r="AO575" s="18"/>
      <c r="AR575" s="18"/>
      <c r="AU575" s="18"/>
      <c r="AX575" s="18"/>
      <c r="BA575" s="18"/>
      <c r="BD575" s="18"/>
      <c r="BG575" s="18"/>
      <c r="BJ575" s="18"/>
      <c r="BM575" s="18"/>
    </row>
    <row r="576" spans="1:65" x14ac:dyDescent="0.2">
      <c r="A576" s="3"/>
      <c r="B576" s="18"/>
      <c r="C576" s="18"/>
      <c r="D576" s="30"/>
      <c r="E576" s="18"/>
      <c r="F576" s="18"/>
      <c r="G576" s="30"/>
      <c r="H576" s="18"/>
      <c r="I576" s="18"/>
      <c r="J576" s="30"/>
      <c r="K576" s="18"/>
      <c r="L576" s="18"/>
      <c r="M576" s="30"/>
      <c r="N576" s="18"/>
      <c r="O576" s="18"/>
      <c r="Q576" s="18"/>
      <c r="R576" s="18"/>
      <c r="T576" s="18"/>
      <c r="W576" s="18"/>
      <c r="Z576" s="18"/>
      <c r="AC576" s="18"/>
      <c r="AF576" s="18"/>
      <c r="AI576" s="18"/>
      <c r="AL576" s="18"/>
      <c r="AO576" s="18"/>
      <c r="AR576" s="18"/>
      <c r="AU576" s="18"/>
      <c r="AX576" s="18"/>
      <c r="BA576" s="18"/>
      <c r="BD576" s="18"/>
      <c r="BG576" s="18"/>
      <c r="BJ576" s="18"/>
      <c r="BM576" s="18"/>
    </row>
    <row r="577" spans="1:65" x14ac:dyDescent="0.2">
      <c r="A577" s="3"/>
      <c r="B577" s="18"/>
      <c r="C577" s="18"/>
      <c r="D577" s="30"/>
      <c r="E577" s="18"/>
      <c r="F577" s="18"/>
      <c r="G577" s="30"/>
      <c r="H577" s="18"/>
      <c r="I577" s="18"/>
      <c r="J577" s="30"/>
      <c r="K577" s="18"/>
      <c r="L577" s="18"/>
      <c r="M577" s="30"/>
      <c r="N577" s="18"/>
      <c r="O577" s="18"/>
      <c r="Q577" s="18"/>
      <c r="R577" s="18"/>
      <c r="T577" s="18"/>
      <c r="W577" s="18"/>
      <c r="Z577" s="18"/>
      <c r="AC577" s="18"/>
      <c r="AF577" s="18"/>
      <c r="AI577" s="18"/>
      <c r="AL577" s="18"/>
      <c r="AO577" s="18"/>
      <c r="AR577" s="18"/>
      <c r="AU577" s="18"/>
      <c r="AX577" s="18"/>
      <c r="BA577" s="18"/>
      <c r="BD577" s="18"/>
      <c r="BG577" s="18"/>
      <c r="BJ577" s="18"/>
      <c r="BM577" s="18"/>
    </row>
    <row r="578" spans="1:65" x14ac:dyDescent="0.2">
      <c r="A578" s="3"/>
      <c r="B578" s="18"/>
      <c r="C578" s="18"/>
      <c r="D578" s="30"/>
      <c r="E578" s="18"/>
      <c r="F578" s="18"/>
      <c r="G578" s="30"/>
      <c r="H578" s="18"/>
      <c r="I578" s="18"/>
      <c r="J578" s="30"/>
      <c r="K578" s="18"/>
      <c r="L578" s="18"/>
      <c r="M578" s="30"/>
      <c r="N578" s="18"/>
      <c r="O578" s="18"/>
      <c r="Q578" s="18"/>
      <c r="R578" s="18"/>
      <c r="T578" s="18"/>
      <c r="W578" s="18"/>
      <c r="Z578" s="18"/>
      <c r="AC578" s="18"/>
      <c r="AF578" s="18"/>
      <c r="AI578" s="18"/>
      <c r="AL578" s="18"/>
      <c r="AO578" s="18"/>
      <c r="AR578" s="18"/>
      <c r="AU578" s="18"/>
      <c r="AX578" s="18"/>
      <c r="BA578" s="18"/>
      <c r="BD578" s="18"/>
      <c r="BG578" s="18"/>
      <c r="BJ578" s="18"/>
      <c r="BM578" s="18"/>
    </row>
    <row r="579" spans="1:65" x14ac:dyDescent="0.2">
      <c r="A579" s="3"/>
      <c r="B579" s="18"/>
      <c r="C579" s="18"/>
      <c r="D579" s="30"/>
      <c r="E579" s="18"/>
      <c r="F579" s="18"/>
      <c r="G579" s="30"/>
      <c r="H579" s="18"/>
      <c r="I579" s="18"/>
      <c r="J579" s="30"/>
      <c r="K579" s="18"/>
      <c r="L579" s="18"/>
      <c r="M579" s="30"/>
      <c r="N579" s="18"/>
      <c r="O579" s="18"/>
      <c r="Q579" s="18"/>
      <c r="R579" s="18"/>
      <c r="T579" s="18"/>
      <c r="W579" s="18"/>
      <c r="Z579" s="18"/>
      <c r="AC579" s="18"/>
      <c r="AF579" s="18"/>
      <c r="AI579" s="18"/>
      <c r="AL579" s="18"/>
      <c r="AO579" s="18"/>
      <c r="AR579" s="18"/>
      <c r="AU579" s="18"/>
      <c r="AX579" s="18"/>
      <c r="BA579" s="18"/>
      <c r="BD579" s="18"/>
      <c r="BG579" s="18"/>
      <c r="BJ579" s="18"/>
      <c r="BM579" s="18"/>
    </row>
    <row r="580" spans="1:65" x14ac:dyDescent="0.2">
      <c r="A580" s="3"/>
      <c r="B580" s="18"/>
      <c r="C580" s="18"/>
      <c r="D580" s="30"/>
      <c r="E580" s="18"/>
      <c r="F580" s="18"/>
      <c r="G580" s="30"/>
      <c r="H580" s="18"/>
      <c r="I580" s="18"/>
      <c r="J580" s="30"/>
      <c r="K580" s="18"/>
      <c r="L580" s="18"/>
      <c r="M580" s="30"/>
      <c r="N580" s="18"/>
      <c r="O580" s="18"/>
      <c r="Q580" s="18"/>
      <c r="R580" s="18"/>
      <c r="T580" s="18"/>
      <c r="W580" s="18"/>
      <c r="Z580" s="18"/>
      <c r="AC580" s="18"/>
      <c r="AF580" s="18"/>
      <c r="AI580" s="18"/>
      <c r="AL580" s="18"/>
      <c r="AO580" s="18"/>
      <c r="AR580" s="18"/>
      <c r="AU580" s="18"/>
      <c r="AX580" s="18"/>
      <c r="BA580" s="18"/>
      <c r="BD580" s="18"/>
      <c r="BG580" s="18"/>
      <c r="BJ580" s="18"/>
      <c r="BM580" s="18"/>
    </row>
    <row r="581" spans="1:65" x14ac:dyDescent="0.2">
      <c r="A581" s="3"/>
      <c r="B581" s="18"/>
      <c r="C581" s="18"/>
      <c r="D581" s="30"/>
      <c r="E581" s="18"/>
      <c r="F581" s="18"/>
      <c r="G581" s="30"/>
      <c r="H581" s="18"/>
      <c r="I581" s="18"/>
      <c r="J581" s="30"/>
      <c r="K581" s="18"/>
      <c r="L581" s="18"/>
      <c r="M581" s="30"/>
      <c r="N581" s="18"/>
      <c r="O581" s="18"/>
      <c r="Q581" s="18"/>
      <c r="R581" s="18"/>
      <c r="T581" s="18"/>
      <c r="W581" s="18"/>
      <c r="Z581" s="18"/>
      <c r="AC581" s="18"/>
      <c r="AF581" s="18"/>
      <c r="AI581" s="18"/>
      <c r="AL581" s="18"/>
      <c r="AO581" s="18"/>
      <c r="AR581" s="18"/>
      <c r="AU581" s="18"/>
      <c r="AX581" s="18"/>
      <c r="BA581" s="18"/>
      <c r="BD581" s="18"/>
      <c r="BG581" s="18"/>
      <c r="BJ581" s="18"/>
      <c r="BM581" s="18"/>
    </row>
    <row r="582" spans="1:65" x14ac:dyDescent="0.2">
      <c r="A582" s="3"/>
      <c r="B582" s="18"/>
      <c r="C582" s="18"/>
      <c r="D582" s="30"/>
      <c r="E582" s="18"/>
      <c r="F582" s="18"/>
      <c r="G582" s="30"/>
      <c r="H582" s="18"/>
      <c r="I582" s="18"/>
      <c r="J582" s="30"/>
      <c r="K582" s="18"/>
      <c r="L582" s="18"/>
      <c r="M582" s="30"/>
      <c r="N582" s="18"/>
      <c r="O582" s="18"/>
      <c r="Q582" s="18"/>
      <c r="R582" s="18"/>
      <c r="T582" s="18"/>
      <c r="W582" s="18"/>
      <c r="Z582" s="18"/>
      <c r="AC582" s="18"/>
      <c r="AF582" s="18"/>
      <c r="AI582" s="18"/>
      <c r="AL582" s="18"/>
      <c r="AO582" s="18"/>
      <c r="AR582" s="18"/>
      <c r="AU582" s="18"/>
      <c r="AX582" s="18"/>
      <c r="BA582" s="18"/>
      <c r="BD582" s="18"/>
      <c r="BG582" s="18"/>
      <c r="BJ582" s="18"/>
      <c r="BM582" s="18"/>
    </row>
    <row r="583" spans="1:65" x14ac:dyDescent="0.2">
      <c r="A583" s="3"/>
      <c r="B583" s="18"/>
      <c r="C583" s="18"/>
      <c r="D583" s="30"/>
      <c r="E583" s="18"/>
      <c r="F583" s="18"/>
      <c r="G583" s="30"/>
      <c r="H583" s="18"/>
      <c r="I583" s="18"/>
      <c r="J583" s="30"/>
      <c r="K583" s="18"/>
      <c r="L583" s="18"/>
      <c r="M583" s="30"/>
      <c r="N583" s="18"/>
      <c r="O583" s="18"/>
      <c r="Q583" s="18"/>
      <c r="R583" s="18"/>
      <c r="T583" s="18"/>
      <c r="W583" s="18"/>
      <c r="Z583" s="18"/>
      <c r="AC583" s="18"/>
      <c r="AF583" s="18"/>
      <c r="AI583" s="18"/>
      <c r="AL583" s="18"/>
      <c r="AO583" s="18"/>
      <c r="AR583" s="18"/>
      <c r="AU583" s="18"/>
      <c r="AX583" s="18"/>
      <c r="BA583" s="18"/>
      <c r="BD583" s="18"/>
      <c r="BG583" s="18"/>
      <c r="BJ583" s="18"/>
      <c r="BM583" s="18"/>
    </row>
    <row r="584" spans="1:65" x14ac:dyDescent="0.2">
      <c r="A584" s="3"/>
      <c r="B584" s="18"/>
      <c r="C584" s="18"/>
      <c r="D584" s="30"/>
      <c r="E584" s="18"/>
      <c r="F584" s="18"/>
      <c r="G584" s="30"/>
      <c r="H584" s="18"/>
      <c r="I584" s="18"/>
      <c r="J584" s="30"/>
      <c r="K584" s="18"/>
      <c r="L584" s="18"/>
      <c r="M584" s="30"/>
      <c r="N584" s="18"/>
      <c r="O584" s="18"/>
      <c r="Q584" s="18"/>
      <c r="R584" s="18"/>
      <c r="T584" s="18"/>
      <c r="W584" s="18"/>
      <c r="Z584" s="18"/>
      <c r="AC584" s="18"/>
      <c r="AF584" s="18"/>
      <c r="AI584" s="18"/>
      <c r="AL584" s="18"/>
      <c r="AO584" s="18"/>
      <c r="AR584" s="18"/>
      <c r="AU584" s="18"/>
      <c r="AX584" s="18"/>
      <c r="BA584" s="18"/>
      <c r="BD584" s="18"/>
      <c r="BG584" s="18"/>
      <c r="BJ584" s="18"/>
      <c r="BM584" s="18"/>
    </row>
    <row r="585" spans="1:65" x14ac:dyDescent="0.2">
      <c r="A585" s="3"/>
      <c r="B585" s="18"/>
      <c r="C585" s="18"/>
      <c r="D585" s="30"/>
      <c r="E585" s="18"/>
      <c r="F585" s="18"/>
      <c r="G585" s="30"/>
      <c r="H585" s="18"/>
      <c r="I585" s="18"/>
      <c r="J585" s="30"/>
      <c r="K585" s="18"/>
      <c r="L585" s="18"/>
      <c r="M585" s="30"/>
      <c r="N585" s="18"/>
      <c r="O585" s="18"/>
      <c r="Q585" s="18"/>
      <c r="R585" s="18"/>
      <c r="T585" s="18"/>
      <c r="W585" s="18"/>
      <c r="Z585" s="18"/>
      <c r="AC585" s="18"/>
      <c r="AF585" s="18"/>
      <c r="AI585" s="18"/>
      <c r="AL585" s="18"/>
      <c r="AO585" s="18"/>
      <c r="AR585" s="18"/>
      <c r="AU585" s="18"/>
      <c r="AX585" s="18"/>
      <c r="BA585" s="18"/>
      <c r="BD585" s="18"/>
      <c r="BG585" s="18"/>
      <c r="BJ585" s="18"/>
      <c r="BM585" s="18"/>
    </row>
    <row r="586" spans="1:65" x14ac:dyDescent="0.2">
      <c r="A586" s="3"/>
      <c r="B586" s="18"/>
      <c r="C586" s="18"/>
      <c r="D586" s="30"/>
      <c r="E586" s="18"/>
      <c r="F586" s="18"/>
      <c r="G586" s="30"/>
      <c r="H586" s="18"/>
      <c r="I586" s="18"/>
      <c r="J586" s="30"/>
      <c r="K586" s="18"/>
      <c r="L586" s="18"/>
      <c r="M586" s="30"/>
      <c r="N586" s="18"/>
      <c r="O586" s="18"/>
      <c r="Q586" s="18"/>
      <c r="R586" s="18"/>
      <c r="T586" s="18"/>
      <c r="W586" s="18"/>
      <c r="Z586" s="18"/>
      <c r="AC586" s="18"/>
      <c r="AF586" s="18"/>
      <c r="AI586" s="18"/>
      <c r="AL586" s="18"/>
      <c r="AO586" s="18"/>
      <c r="AR586" s="18"/>
      <c r="AU586" s="18"/>
      <c r="AX586" s="18"/>
      <c r="BA586" s="18"/>
      <c r="BD586" s="18"/>
      <c r="BG586" s="18"/>
      <c r="BJ586" s="18"/>
      <c r="BM586" s="18"/>
    </row>
    <row r="587" spans="1:65" x14ac:dyDescent="0.2">
      <c r="A587" s="3"/>
      <c r="B587" s="18"/>
      <c r="C587" s="18"/>
      <c r="D587" s="30"/>
      <c r="E587" s="18"/>
      <c r="F587" s="18"/>
      <c r="G587" s="30"/>
      <c r="H587" s="18"/>
      <c r="I587" s="18"/>
      <c r="J587" s="30"/>
      <c r="K587" s="18"/>
      <c r="L587" s="18"/>
      <c r="M587" s="30"/>
      <c r="N587" s="18"/>
      <c r="O587" s="18"/>
      <c r="Q587" s="18"/>
      <c r="R587" s="18"/>
      <c r="T587" s="18"/>
      <c r="W587" s="18"/>
      <c r="Z587" s="18"/>
      <c r="AC587" s="18"/>
      <c r="AF587" s="18"/>
      <c r="AI587" s="18"/>
      <c r="AL587" s="18"/>
      <c r="AO587" s="18"/>
      <c r="AR587" s="18"/>
      <c r="AU587" s="18"/>
      <c r="AX587" s="18"/>
      <c r="BA587" s="18"/>
      <c r="BD587" s="18"/>
      <c r="BG587" s="18"/>
      <c r="BJ587" s="18"/>
      <c r="BM587" s="18"/>
    </row>
    <row r="588" spans="1:65" x14ac:dyDescent="0.2">
      <c r="A588" s="3"/>
      <c r="B588" s="18"/>
      <c r="C588" s="18"/>
      <c r="D588" s="30"/>
      <c r="E588" s="18"/>
      <c r="F588" s="18"/>
      <c r="G588" s="30"/>
      <c r="H588" s="18"/>
      <c r="I588" s="18"/>
      <c r="J588" s="30"/>
      <c r="K588" s="18"/>
      <c r="L588" s="18"/>
      <c r="M588" s="30"/>
      <c r="N588" s="18"/>
      <c r="O588" s="18"/>
      <c r="Q588" s="18"/>
      <c r="R588" s="18"/>
      <c r="T588" s="18"/>
      <c r="W588" s="18"/>
      <c r="Z588" s="18"/>
      <c r="AC588" s="18"/>
      <c r="AF588" s="18"/>
      <c r="AI588" s="18"/>
      <c r="AL588" s="18"/>
      <c r="AO588" s="18"/>
      <c r="AR588" s="18"/>
      <c r="AU588" s="18"/>
      <c r="AX588" s="18"/>
      <c r="BA588" s="18"/>
      <c r="BD588" s="18"/>
      <c r="BG588" s="18"/>
      <c r="BJ588" s="18"/>
      <c r="BM588" s="18"/>
    </row>
    <row r="589" spans="1:65" x14ac:dyDescent="0.2">
      <c r="A589" s="3"/>
      <c r="B589" s="18"/>
      <c r="C589" s="18"/>
      <c r="D589" s="30"/>
      <c r="E589" s="18"/>
      <c r="F589" s="18"/>
      <c r="G589" s="30"/>
      <c r="H589" s="18"/>
      <c r="I589" s="18"/>
      <c r="J589" s="30"/>
      <c r="K589" s="18"/>
      <c r="L589" s="18"/>
      <c r="M589" s="30"/>
      <c r="N589" s="18"/>
      <c r="O589" s="18"/>
      <c r="Q589" s="18"/>
      <c r="R589" s="18"/>
      <c r="T589" s="18"/>
      <c r="W589" s="18"/>
      <c r="Z589" s="18"/>
      <c r="AC589" s="18"/>
      <c r="AF589" s="18"/>
      <c r="AI589" s="18"/>
      <c r="AL589" s="18"/>
      <c r="AO589" s="18"/>
      <c r="AR589" s="18"/>
      <c r="AU589" s="18"/>
      <c r="AX589" s="18"/>
      <c r="BA589" s="18"/>
      <c r="BD589" s="18"/>
      <c r="BG589" s="18"/>
      <c r="BJ589" s="18"/>
      <c r="BM589" s="18"/>
    </row>
    <row r="590" spans="1:65" x14ac:dyDescent="0.2">
      <c r="A590" s="3"/>
      <c r="B590" s="18"/>
      <c r="C590" s="18"/>
      <c r="D590" s="30"/>
      <c r="E590" s="18"/>
      <c r="F590" s="18"/>
      <c r="G590" s="30"/>
      <c r="H590" s="18"/>
      <c r="I590" s="18"/>
      <c r="J590" s="30"/>
      <c r="K590" s="18"/>
      <c r="L590" s="18"/>
      <c r="M590" s="30"/>
      <c r="N590" s="18"/>
      <c r="O590" s="18"/>
      <c r="Q590" s="18"/>
      <c r="R590" s="18"/>
      <c r="T590" s="18"/>
      <c r="W590" s="18"/>
      <c r="Z590" s="18"/>
      <c r="AC590" s="18"/>
      <c r="AF590" s="18"/>
      <c r="AI590" s="18"/>
      <c r="AL590" s="18"/>
      <c r="AO590" s="18"/>
      <c r="AR590" s="18"/>
      <c r="AU590" s="18"/>
      <c r="AX590" s="18"/>
      <c r="BA590" s="18"/>
      <c r="BD590" s="18"/>
      <c r="BG590" s="18"/>
      <c r="BJ590" s="18"/>
      <c r="BM590" s="18"/>
    </row>
    <row r="591" spans="1:65" x14ac:dyDescent="0.2">
      <c r="A591" s="3"/>
      <c r="B591" s="18"/>
      <c r="C591" s="18"/>
      <c r="D591" s="30"/>
      <c r="E591" s="18"/>
      <c r="F591" s="18"/>
      <c r="G591" s="30"/>
      <c r="H591" s="18"/>
      <c r="I591" s="18"/>
      <c r="J591" s="30"/>
      <c r="K591" s="18"/>
      <c r="L591" s="18"/>
      <c r="M591" s="30"/>
      <c r="N591" s="18"/>
      <c r="O591" s="18"/>
      <c r="Q591" s="18"/>
      <c r="R591" s="18"/>
      <c r="T591" s="18"/>
      <c r="W591" s="18"/>
      <c r="Z591" s="18"/>
      <c r="AC591" s="18"/>
      <c r="AF591" s="18"/>
      <c r="AI591" s="18"/>
      <c r="AL591" s="18"/>
      <c r="AO591" s="18"/>
      <c r="AR591" s="18"/>
      <c r="AU591" s="18"/>
      <c r="AX591" s="18"/>
      <c r="BA591" s="18"/>
      <c r="BD591" s="18"/>
      <c r="BG591" s="18"/>
      <c r="BJ591" s="18"/>
      <c r="BM591" s="18"/>
    </row>
    <row r="592" spans="1:65" x14ac:dyDescent="0.2">
      <c r="A592" s="3"/>
      <c r="B592" s="18"/>
      <c r="C592" s="18"/>
      <c r="D592" s="30"/>
      <c r="E592" s="18"/>
      <c r="F592" s="18"/>
      <c r="G592" s="30"/>
      <c r="H592" s="18"/>
      <c r="I592" s="18"/>
      <c r="J592" s="30"/>
      <c r="K592" s="18"/>
      <c r="L592" s="18"/>
      <c r="M592" s="30"/>
      <c r="N592" s="18"/>
      <c r="O592" s="18"/>
      <c r="Q592" s="18"/>
      <c r="R592" s="18"/>
      <c r="T592" s="18"/>
      <c r="W592" s="18"/>
      <c r="Z592" s="18"/>
      <c r="AC592" s="18"/>
      <c r="AF592" s="18"/>
      <c r="AI592" s="18"/>
      <c r="AL592" s="18"/>
      <c r="AO592" s="18"/>
      <c r="AR592" s="18"/>
      <c r="AU592" s="18"/>
      <c r="AX592" s="18"/>
      <c r="BA592" s="18"/>
      <c r="BD592" s="18"/>
      <c r="BG592" s="18"/>
      <c r="BJ592" s="18"/>
      <c r="BM592" s="18"/>
    </row>
    <row r="593" spans="1:65" x14ac:dyDescent="0.2">
      <c r="A593" s="3"/>
      <c r="B593" s="18"/>
      <c r="C593" s="18"/>
      <c r="D593" s="30"/>
      <c r="E593" s="18"/>
      <c r="F593" s="18"/>
      <c r="G593" s="30"/>
      <c r="H593" s="18"/>
      <c r="I593" s="18"/>
      <c r="J593" s="30"/>
      <c r="K593" s="18"/>
      <c r="L593" s="18"/>
      <c r="M593" s="30"/>
      <c r="N593" s="18"/>
      <c r="O593" s="18"/>
      <c r="Q593" s="18"/>
      <c r="R593" s="18"/>
      <c r="T593" s="18"/>
      <c r="W593" s="18"/>
      <c r="Z593" s="18"/>
      <c r="AC593" s="18"/>
      <c r="AF593" s="18"/>
      <c r="AI593" s="18"/>
      <c r="AL593" s="18"/>
      <c r="AO593" s="18"/>
      <c r="AR593" s="18"/>
      <c r="AU593" s="18"/>
      <c r="AX593" s="18"/>
      <c r="BA593" s="18"/>
      <c r="BD593" s="18"/>
      <c r="BG593" s="18"/>
      <c r="BJ593" s="18"/>
      <c r="BM593" s="18"/>
    </row>
    <row r="594" spans="1:65" x14ac:dyDescent="0.2">
      <c r="A594" s="3"/>
      <c r="B594" s="18"/>
      <c r="C594" s="18"/>
      <c r="D594" s="30"/>
      <c r="E594" s="18"/>
      <c r="F594" s="18"/>
      <c r="G594" s="30"/>
      <c r="H594" s="18"/>
      <c r="I594" s="18"/>
      <c r="J594" s="30"/>
      <c r="K594" s="18"/>
      <c r="L594" s="18"/>
      <c r="M594" s="30"/>
      <c r="N594" s="18"/>
      <c r="O594" s="18"/>
      <c r="Q594" s="18"/>
      <c r="R594" s="18"/>
      <c r="T594" s="18"/>
      <c r="W594" s="18"/>
      <c r="Z594" s="18"/>
      <c r="AC594" s="18"/>
      <c r="AF594" s="18"/>
      <c r="AI594" s="18"/>
      <c r="AL594" s="18"/>
      <c r="AO594" s="18"/>
      <c r="AR594" s="18"/>
      <c r="AU594" s="18"/>
      <c r="AX594" s="18"/>
      <c r="BA594" s="18"/>
      <c r="BD594" s="18"/>
      <c r="BG594" s="18"/>
      <c r="BJ594" s="18"/>
      <c r="BM594" s="18"/>
    </row>
    <row r="595" spans="1:65" x14ac:dyDescent="0.2">
      <c r="A595" s="3"/>
      <c r="B595" s="18"/>
      <c r="C595" s="18"/>
      <c r="D595" s="30"/>
      <c r="E595" s="18"/>
      <c r="F595" s="18"/>
      <c r="G595" s="30"/>
      <c r="H595" s="18"/>
      <c r="I595" s="18"/>
      <c r="J595" s="30"/>
      <c r="K595" s="18"/>
      <c r="L595" s="18"/>
      <c r="M595" s="30"/>
      <c r="N595" s="18"/>
      <c r="O595" s="18"/>
      <c r="Q595" s="18"/>
      <c r="R595" s="18"/>
      <c r="T595" s="18"/>
      <c r="W595" s="18"/>
      <c r="Z595" s="18"/>
      <c r="AC595" s="18"/>
      <c r="AF595" s="18"/>
      <c r="AI595" s="18"/>
      <c r="AL595" s="18"/>
      <c r="AO595" s="18"/>
      <c r="AR595" s="18"/>
      <c r="AU595" s="18"/>
      <c r="AX595" s="18"/>
      <c r="BA595" s="18"/>
      <c r="BD595" s="18"/>
      <c r="BG595" s="18"/>
      <c r="BJ595" s="18"/>
      <c r="BM595" s="18"/>
    </row>
    <row r="596" spans="1:65" x14ac:dyDescent="0.2">
      <c r="A596" s="3"/>
      <c r="B596" s="18"/>
      <c r="C596" s="18"/>
      <c r="D596" s="30"/>
      <c r="E596" s="18"/>
      <c r="F596" s="18"/>
      <c r="G596" s="30"/>
      <c r="H596" s="18"/>
      <c r="I596" s="18"/>
      <c r="J596" s="30"/>
      <c r="K596" s="18"/>
      <c r="L596" s="18"/>
      <c r="M596" s="30"/>
      <c r="N596" s="18"/>
      <c r="O596" s="18"/>
      <c r="Q596" s="18"/>
      <c r="R596" s="18"/>
      <c r="T596" s="18"/>
      <c r="W596" s="18"/>
      <c r="Z596" s="18"/>
      <c r="AC596" s="18"/>
      <c r="AF596" s="18"/>
      <c r="AI596" s="18"/>
      <c r="AL596" s="18"/>
      <c r="AO596" s="18"/>
      <c r="AR596" s="18"/>
      <c r="AU596" s="18"/>
      <c r="AX596" s="18"/>
      <c r="BA596" s="18"/>
      <c r="BD596" s="18"/>
      <c r="BG596" s="18"/>
      <c r="BJ596" s="18"/>
      <c r="BM596" s="18"/>
    </row>
    <row r="597" spans="1:65" x14ac:dyDescent="0.2">
      <c r="A597" s="3"/>
      <c r="B597" s="18"/>
      <c r="C597" s="18"/>
      <c r="D597" s="30"/>
      <c r="E597" s="18"/>
      <c r="F597" s="18"/>
      <c r="G597" s="30"/>
      <c r="H597" s="18"/>
      <c r="I597" s="18"/>
      <c r="J597" s="30"/>
      <c r="K597" s="18"/>
      <c r="L597" s="18"/>
      <c r="M597" s="30"/>
      <c r="N597" s="18"/>
      <c r="O597" s="18"/>
      <c r="Q597" s="18"/>
      <c r="R597" s="18"/>
      <c r="T597" s="18"/>
      <c r="W597" s="18"/>
      <c r="Z597" s="18"/>
      <c r="AC597" s="18"/>
      <c r="AF597" s="18"/>
      <c r="AI597" s="18"/>
      <c r="AL597" s="18"/>
      <c r="AO597" s="18"/>
      <c r="AR597" s="18"/>
      <c r="AU597" s="18"/>
      <c r="AX597" s="18"/>
      <c r="BA597" s="18"/>
      <c r="BD597" s="18"/>
      <c r="BG597" s="18"/>
      <c r="BJ597" s="18"/>
      <c r="BM597" s="18"/>
    </row>
    <row r="598" spans="1:65" x14ac:dyDescent="0.2">
      <c r="A598" s="3"/>
      <c r="B598" s="18"/>
      <c r="C598" s="18"/>
      <c r="D598" s="30"/>
      <c r="E598" s="18"/>
      <c r="F598" s="18"/>
      <c r="G598" s="30"/>
      <c r="H598" s="18"/>
      <c r="I598" s="18"/>
      <c r="J598" s="30"/>
      <c r="K598" s="18"/>
      <c r="L598" s="18"/>
      <c r="M598" s="30"/>
      <c r="N598" s="18"/>
      <c r="O598" s="18"/>
      <c r="Q598" s="18"/>
      <c r="R598" s="18"/>
      <c r="T598" s="18"/>
      <c r="W598" s="18"/>
      <c r="Z598" s="18"/>
      <c r="AC598" s="18"/>
      <c r="AF598" s="18"/>
      <c r="AI598" s="18"/>
      <c r="AL598" s="18"/>
      <c r="AO598" s="18"/>
      <c r="AR598" s="18"/>
      <c r="AU598" s="18"/>
      <c r="AX598" s="18"/>
      <c r="BA598" s="18"/>
      <c r="BD598" s="18"/>
      <c r="BG598" s="18"/>
      <c r="BJ598" s="18"/>
      <c r="BM598" s="18"/>
    </row>
    <row r="599" spans="1:65" x14ac:dyDescent="0.2">
      <c r="A599" s="3"/>
      <c r="B599" s="18"/>
      <c r="C599" s="18"/>
      <c r="D599" s="30"/>
      <c r="E599" s="18"/>
      <c r="F599" s="18"/>
      <c r="G599" s="30"/>
      <c r="H599" s="18"/>
      <c r="I599" s="18"/>
      <c r="J599" s="30"/>
      <c r="K599" s="18"/>
      <c r="L599" s="18"/>
      <c r="M599" s="30"/>
      <c r="N599" s="18"/>
      <c r="O599" s="18"/>
      <c r="Q599" s="18"/>
      <c r="R599" s="18"/>
      <c r="T599" s="18"/>
      <c r="W599" s="18"/>
      <c r="Z599" s="18"/>
      <c r="AC599" s="18"/>
      <c r="AF599" s="18"/>
      <c r="AI599" s="18"/>
      <c r="AL599" s="18"/>
      <c r="AO599" s="18"/>
      <c r="AR599" s="18"/>
      <c r="AU599" s="18"/>
      <c r="AX599" s="18"/>
      <c r="BA599" s="18"/>
      <c r="BD599" s="18"/>
      <c r="BG599" s="18"/>
      <c r="BJ599" s="18"/>
      <c r="BM599" s="18"/>
    </row>
    <row r="600" spans="1:65" x14ac:dyDescent="0.2">
      <c r="A600" s="3"/>
      <c r="B600" s="18"/>
      <c r="C600" s="18"/>
      <c r="D600" s="30"/>
      <c r="E600" s="18"/>
      <c r="F600" s="18"/>
      <c r="G600" s="30"/>
      <c r="H600" s="18"/>
      <c r="I600" s="18"/>
      <c r="J600" s="30"/>
      <c r="K600" s="18"/>
      <c r="L600" s="18"/>
      <c r="M600" s="30"/>
      <c r="N600" s="18"/>
      <c r="O600" s="18"/>
      <c r="Q600" s="18"/>
      <c r="R600" s="18"/>
      <c r="T600" s="18"/>
      <c r="W600" s="18"/>
      <c r="Z600" s="18"/>
      <c r="AC600" s="18"/>
      <c r="AF600" s="18"/>
      <c r="AI600" s="18"/>
      <c r="AL600" s="18"/>
      <c r="AO600" s="18"/>
      <c r="AR600" s="18"/>
      <c r="AU600" s="18"/>
      <c r="AX600" s="18"/>
      <c r="BA600" s="18"/>
      <c r="BD600" s="18"/>
      <c r="BG600" s="18"/>
      <c r="BJ600" s="18"/>
      <c r="BM600" s="18"/>
    </row>
    <row r="601" spans="1:65" x14ac:dyDescent="0.2">
      <c r="A601" s="3"/>
      <c r="B601" s="18"/>
      <c r="C601" s="18"/>
      <c r="D601" s="30"/>
      <c r="E601" s="18"/>
      <c r="F601" s="18"/>
      <c r="G601" s="30"/>
      <c r="H601" s="18"/>
      <c r="I601" s="18"/>
      <c r="J601" s="30"/>
      <c r="K601" s="18"/>
      <c r="L601" s="18"/>
      <c r="M601" s="30"/>
      <c r="N601" s="18"/>
      <c r="O601" s="18"/>
      <c r="Q601" s="18"/>
      <c r="R601" s="18"/>
      <c r="T601" s="18"/>
      <c r="W601" s="18"/>
      <c r="Z601" s="18"/>
      <c r="AC601" s="18"/>
      <c r="AF601" s="18"/>
      <c r="AI601" s="18"/>
      <c r="AL601" s="18"/>
      <c r="AO601" s="18"/>
      <c r="AR601" s="18"/>
      <c r="AU601" s="18"/>
      <c r="AX601" s="18"/>
      <c r="BA601" s="18"/>
      <c r="BD601" s="18"/>
      <c r="BG601" s="18"/>
      <c r="BJ601" s="18"/>
      <c r="BM601" s="18"/>
    </row>
    <row r="602" spans="1:65" x14ac:dyDescent="0.2">
      <c r="A602" s="3"/>
      <c r="B602" s="18"/>
      <c r="C602" s="18"/>
      <c r="D602" s="30"/>
      <c r="E602" s="18"/>
      <c r="F602" s="18"/>
      <c r="G602" s="30"/>
      <c r="H602" s="18"/>
      <c r="I602" s="18"/>
      <c r="J602" s="30"/>
      <c r="K602" s="18"/>
      <c r="L602" s="18"/>
      <c r="M602" s="30"/>
      <c r="N602" s="18"/>
      <c r="O602" s="18"/>
      <c r="Q602" s="18"/>
      <c r="R602" s="18"/>
      <c r="T602" s="18"/>
      <c r="W602" s="18"/>
      <c r="Z602" s="18"/>
      <c r="AC602" s="18"/>
      <c r="AF602" s="18"/>
      <c r="AI602" s="18"/>
      <c r="AL602" s="18"/>
      <c r="AO602" s="18"/>
      <c r="AR602" s="18"/>
      <c r="AU602" s="18"/>
      <c r="AX602" s="18"/>
      <c r="BA602" s="18"/>
      <c r="BD602" s="18"/>
      <c r="BG602" s="18"/>
      <c r="BJ602" s="18"/>
      <c r="BM602" s="18"/>
    </row>
  </sheetData>
  <phoneticPr fontId="0" type="noConversion"/>
  <pageMargins left="0.19685039370078741" right="0.19685039370078741" top="0.39370078740157483" bottom="0.39370078740157483" header="0.19685039370078741" footer="0.19685039370078741"/>
  <pageSetup paperSize="8" scale="76" orientation="landscape" r:id="rId1"/>
  <headerFooter alignWithMargins="0">
    <oddFooter>&amp;L&amp;F&amp;C&amp;A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pageSetUpPr fitToPage="1"/>
  </sheetPr>
  <dimension ref="A1:BM84"/>
  <sheetViews>
    <sheetView zoomScale="90" zoomScaleNormal="90" workbookViewId="0">
      <pane xSplit="1" ySplit="4" topLeftCell="AK5"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Col="1" x14ac:dyDescent="0.2"/>
  <cols>
    <col min="1" max="1" width="20.5703125" style="10" customWidth="1"/>
    <col min="2" max="3" width="7.5703125" style="8" hidden="1" customWidth="1" outlineLevel="1"/>
    <col min="4" max="4" width="7.7109375" style="30" hidden="1" customWidth="1" outlineLevel="1"/>
    <col min="5" max="6" width="7.5703125" style="8" hidden="1" customWidth="1" outlineLevel="1"/>
    <col min="7" max="7" width="7.7109375" style="30" hidden="1" customWidth="1" outlineLevel="1"/>
    <col min="8" max="8" width="7.5703125" style="8" hidden="1" customWidth="1" outlineLevel="1"/>
    <col min="9" max="9" width="5.7109375" style="8" hidden="1" customWidth="1" outlineLevel="1"/>
    <col min="10" max="10" width="7.7109375" style="30" hidden="1" customWidth="1" outlineLevel="1"/>
    <col min="11" max="12" width="7.5703125" style="8" hidden="1" customWidth="1" outlineLevel="1"/>
    <col min="13" max="13" width="7.7109375" style="30" hidden="1" customWidth="1" outlineLevel="1"/>
    <col min="14" max="15" width="7.5703125" style="8" hidden="1" customWidth="1" outlineLevel="1"/>
    <col min="16" max="16" width="7.7109375" style="30" hidden="1" customWidth="1" outlineLevel="1"/>
    <col min="17" max="17" width="7.5703125" style="8" hidden="1" customWidth="1" outlineLevel="1"/>
    <col min="18" max="18" width="9.28515625" style="10" hidden="1" customWidth="1" outlineLevel="1"/>
    <col min="19" max="19" width="7.7109375" style="10" hidden="1" customWidth="1" outlineLevel="1"/>
    <col min="20" max="20" width="7.5703125" style="8" hidden="1" customWidth="1" outlineLevel="1"/>
    <col min="21" max="21" width="9.28515625" style="10" hidden="1" customWidth="1" outlineLevel="1"/>
    <col min="22" max="22" width="7.7109375" style="10" hidden="1" customWidth="1" outlineLevel="1"/>
    <col min="23" max="24" width="9.28515625" style="10" hidden="1" customWidth="1" outlineLevel="1"/>
    <col min="25" max="25" width="7.7109375" style="10" hidden="1" customWidth="1" outlineLevel="1"/>
    <col min="26" max="27" width="9.28515625" style="10" hidden="1" customWidth="1" outlineLevel="1"/>
    <col min="28" max="28" width="7.7109375" style="10" hidden="1" customWidth="1" outlineLevel="1"/>
    <col min="29" max="33" width="9.28515625" style="10" hidden="1" customWidth="1" outlineLevel="1"/>
    <col min="34" max="34" width="0" style="10" hidden="1" customWidth="1" outlineLevel="1"/>
    <col min="35" max="36" width="9.28515625" style="10" hidden="1" customWidth="1" outlineLevel="1"/>
    <col min="37" max="37" width="9.28515625" style="10" collapsed="1"/>
    <col min="38" max="39" width="9.28515625" style="10" hidden="1" customWidth="1" outlineLevel="1"/>
    <col min="40" max="40" width="9.28515625" style="10" collapsed="1"/>
    <col min="41" max="42" width="9.28515625" style="10" hidden="1" customWidth="1" outlineLevel="1"/>
    <col min="43" max="43" width="9.28515625" style="10" collapsed="1"/>
    <col min="44" max="45" width="9.28515625" style="10" hidden="1" customWidth="1" outlineLevel="1"/>
    <col min="46" max="46" width="9.28515625" style="10" collapsed="1"/>
    <col min="47" max="48" width="0" style="10" hidden="1" customWidth="1" outlineLevel="1"/>
    <col min="49" max="49" width="9.28515625" style="10" collapsed="1"/>
    <col min="50" max="16384" width="9.28515625" style="10"/>
  </cols>
  <sheetData>
    <row r="1" spans="1:65" ht="15.75" x14ac:dyDescent="0.25">
      <c r="A1" s="99" t="s">
        <v>276</v>
      </c>
      <c r="B1" s="100"/>
      <c r="C1" s="100"/>
      <c r="D1" s="89"/>
      <c r="E1" s="100"/>
      <c r="F1" s="100"/>
      <c r="G1" s="89"/>
      <c r="H1" s="100"/>
      <c r="I1" s="100"/>
      <c r="J1" s="89"/>
      <c r="K1" s="100"/>
      <c r="L1" s="100"/>
      <c r="M1" s="89"/>
      <c r="N1" s="100"/>
      <c r="O1" s="100"/>
      <c r="P1" s="89"/>
      <c r="Q1" s="100"/>
      <c r="R1" s="86"/>
      <c r="S1" s="86"/>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row>
    <row r="2" spans="1:65" x14ac:dyDescent="0.2">
      <c r="A2" s="90"/>
      <c r="B2" s="100"/>
      <c r="C2" s="100"/>
      <c r="D2" s="89"/>
      <c r="E2" s="100"/>
      <c r="F2" s="100"/>
      <c r="G2" s="89"/>
      <c r="H2" s="100"/>
      <c r="I2" s="100"/>
      <c r="J2" s="89"/>
      <c r="K2" s="100"/>
      <c r="L2" s="100"/>
      <c r="M2" s="89"/>
      <c r="N2" s="100"/>
      <c r="O2" s="100"/>
      <c r="P2" s="89"/>
      <c r="Q2" s="100"/>
      <c r="R2" s="86"/>
      <c r="S2" s="86"/>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row>
    <row r="3" spans="1:65" x14ac:dyDescent="0.2">
      <c r="A3" s="121"/>
      <c r="B3" s="88" t="s">
        <v>80</v>
      </c>
      <c r="C3" s="88" t="s">
        <v>81</v>
      </c>
      <c r="D3" s="89" t="s">
        <v>82</v>
      </c>
      <c r="E3" s="88" t="s">
        <v>80</v>
      </c>
      <c r="F3" s="88" t="s">
        <v>81</v>
      </c>
      <c r="G3" s="89" t="s">
        <v>82</v>
      </c>
      <c r="H3" s="88" t="s">
        <v>80</v>
      </c>
      <c r="I3" s="88" t="s">
        <v>81</v>
      </c>
      <c r="J3" s="89" t="s">
        <v>82</v>
      </c>
      <c r="K3" s="88" t="s">
        <v>80</v>
      </c>
      <c r="L3" s="88" t="s">
        <v>81</v>
      </c>
      <c r="M3" s="89" t="s">
        <v>82</v>
      </c>
      <c r="N3" s="88" t="s">
        <v>80</v>
      </c>
      <c r="O3" s="88" t="s">
        <v>81</v>
      </c>
      <c r="P3" s="89" t="s">
        <v>82</v>
      </c>
      <c r="Q3" s="88" t="s">
        <v>80</v>
      </c>
      <c r="R3" s="88" t="s">
        <v>81</v>
      </c>
      <c r="S3" s="89" t="s">
        <v>82</v>
      </c>
      <c r="T3" s="88" t="s">
        <v>80</v>
      </c>
      <c r="U3" s="88" t="s">
        <v>81</v>
      </c>
      <c r="V3" s="89" t="s">
        <v>82</v>
      </c>
      <c r="W3" s="88" t="s">
        <v>80</v>
      </c>
      <c r="X3" s="88" t="s">
        <v>81</v>
      </c>
      <c r="Y3" s="89" t="s">
        <v>82</v>
      </c>
      <c r="Z3" s="88" t="s">
        <v>84</v>
      </c>
      <c r="AA3" s="88" t="s">
        <v>81</v>
      </c>
      <c r="AB3" s="89" t="s">
        <v>82</v>
      </c>
      <c r="AC3" s="88" t="s">
        <v>80</v>
      </c>
      <c r="AD3" s="88" t="s">
        <v>81</v>
      </c>
      <c r="AE3" s="89" t="s">
        <v>91</v>
      </c>
      <c r="AF3" s="88" t="s">
        <v>80</v>
      </c>
      <c r="AG3" s="88" t="s">
        <v>81</v>
      </c>
      <c r="AH3" s="89" t="s">
        <v>91</v>
      </c>
      <c r="AI3" s="88" t="s">
        <v>80</v>
      </c>
      <c r="AJ3" s="88" t="s">
        <v>81</v>
      </c>
      <c r="AK3" s="89" t="s">
        <v>91</v>
      </c>
      <c r="AL3" s="88" t="s">
        <v>80</v>
      </c>
      <c r="AM3" s="88" t="s">
        <v>81</v>
      </c>
      <c r="AN3" s="89" t="s">
        <v>91</v>
      </c>
      <c r="AO3" s="88" t="s">
        <v>80</v>
      </c>
      <c r="AP3" s="88" t="s">
        <v>81</v>
      </c>
      <c r="AQ3" s="89" t="s">
        <v>91</v>
      </c>
      <c r="AR3" s="88" t="s">
        <v>80</v>
      </c>
      <c r="AS3" s="88" t="s">
        <v>81</v>
      </c>
      <c r="AT3" s="89" t="s">
        <v>91</v>
      </c>
      <c r="AU3" s="88" t="s">
        <v>80</v>
      </c>
      <c r="AV3" s="88" t="s">
        <v>81</v>
      </c>
      <c r="AW3" s="89" t="s">
        <v>91</v>
      </c>
      <c r="AX3" s="88" t="s">
        <v>80</v>
      </c>
      <c r="AY3" s="88" t="s">
        <v>81</v>
      </c>
      <c r="AZ3" s="89" t="s">
        <v>91</v>
      </c>
      <c r="BA3" s="88" t="s">
        <v>80</v>
      </c>
      <c r="BB3" s="88" t="s">
        <v>81</v>
      </c>
      <c r="BC3" s="89" t="s">
        <v>91</v>
      </c>
      <c r="BD3" s="88" t="s">
        <v>80</v>
      </c>
      <c r="BE3" s="88" t="s">
        <v>81</v>
      </c>
      <c r="BF3" s="89" t="s">
        <v>91</v>
      </c>
      <c r="BG3" s="88" t="s">
        <v>80</v>
      </c>
      <c r="BH3" s="88" t="s">
        <v>81</v>
      </c>
      <c r="BI3" s="89" t="s">
        <v>91</v>
      </c>
      <c r="BJ3" s="88" t="s">
        <v>80</v>
      </c>
      <c r="BK3" s="88" t="s">
        <v>81</v>
      </c>
      <c r="BL3" s="89" t="s">
        <v>91</v>
      </c>
      <c r="BM3" s="88" t="s">
        <v>80</v>
      </c>
    </row>
    <row r="4" spans="1:65" x14ac:dyDescent="0.2">
      <c r="A4" s="86"/>
      <c r="B4" s="119">
        <v>2003</v>
      </c>
      <c r="C4" s="119">
        <v>2003</v>
      </c>
      <c r="D4" s="120">
        <v>2003</v>
      </c>
      <c r="E4" s="119">
        <v>2004</v>
      </c>
      <c r="F4" s="119">
        <v>2004</v>
      </c>
      <c r="G4" s="120">
        <v>2004</v>
      </c>
      <c r="H4" s="119">
        <v>2005</v>
      </c>
      <c r="I4" s="119">
        <v>2005</v>
      </c>
      <c r="J4" s="120">
        <v>2005</v>
      </c>
      <c r="K4" s="119">
        <v>2006</v>
      </c>
      <c r="L4" s="119">
        <v>2006</v>
      </c>
      <c r="M4" s="120">
        <v>2006</v>
      </c>
      <c r="N4" s="119">
        <v>2007</v>
      </c>
      <c r="O4" s="119">
        <v>2007</v>
      </c>
      <c r="P4" s="120">
        <v>2007</v>
      </c>
      <c r="Q4" s="119">
        <v>2008</v>
      </c>
      <c r="R4" s="119">
        <v>2008</v>
      </c>
      <c r="S4" s="120">
        <v>2008</v>
      </c>
      <c r="T4" s="119">
        <v>2009</v>
      </c>
      <c r="U4" s="119">
        <v>2009</v>
      </c>
      <c r="V4" s="120">
        <v>2009</v>
      </c>
      <c r="W4" s="119">
        <v>2010</v>
      </c>
      <c r="X4" s="119">
        <v>2010</v>
      </c>
      <c r="Y4" s="120">
        <v>2010</v>
      </c>
      <c r="Z4" s="119">
        <v>2011</v>
      </c>
      <c r="AA4" s="119">
        <v>2011</v>
      </c>
      <c r="AB4" s="120">
        <v>2011</v>
      </c>
      <c r="AC4" s="119">
        <v>2012</v>
      </c>
      <c r="AD4" s="119">
        <v>2012</v>
      </c>
      <c r="AE4" s="120">
        <v>2012</v>
      </c>
      <c r="AF4" s="119">
        <v>2013</v>
      </c>
      <c r="AG4" s="119">
        <v>2013</v>
      </c>
      <c r="AH4" s="120">
        <v>2013</v>
      </c>
      <c r="AI4" s="119">
        <v>2014</v>
      </c>
      <c r="AJ4" s="119">
        <v>2014</v>
      </c>
      <c r="AK4" s="120">
        <v>2014</v>
      </c>
      <c r="AL4" s="119">
        <v>2015</v>
      </c>
      <c r="AM4" s="119">
        <v>2015</v>
      </c>
      <c r="AN4" s="120">
        <v>2015</v>
      </c>
      <c r="AO4" s="119">
        <v>2016</v>
      </c>
      <c r="AP4" s="119">
        <v>2016</v>
      </c>
      <c r="AQ4" s="120">
        <v>2016</v>
      </c>
      <c r="AR4" s="119">
        <v>2017</v>
      </c>
      <c r="AS4" s="119">
        <v>2017</v>
      </c>
      <c r="AT4" s="120">
        <v>2017</v>
      </c>
      <c r="AU4" s="119">
        <v>2018</v>
      </c>
      <c r="AV4" s="119">
        <v>2018</v>
      </c>
      <c r="AW4" s="120">
        <v>2018</v>
      </c>
      <c r="AX4" s="119">
        <v>2019</v>
      </c>
      <c r="AY4" s="119">
        <v>2019</v>
      </c>
      <c r="AZ4" s="120">
        <v>2019</v>
      </c>
      <c r="BA4" s="119">
        <v>2020</v>
      </c>
      <c r="BB4" s="119">
        <v>2020</v>
      </c>
      <c r="BC4" s="120">
        <v>2020</v>
      </c>
      <c r="BD4" s="119">
        <v>2021</v>
      </c>
      <c r="BE4" s="119">
        <v>2021</v>
      </c>
      <c r="BF4" s="120">
        <v>2021</v>
      </c>
      <c r="BG4" s="119">
        <v>2022</v>
      </c>
      <c r="BH4" s="119">
        <v>2022</v>
      </c>
      <c r="BI4" s="120">
        <v>2022</v>
      </c>
      <c r="BJ4" s="119">
        <v>2023</v>
      </c>
      <c r="BK4" s="119">
        <v>2023</v>
      </c>
      <c r="BL4" s="120">
        <v>2023</v>
      </c>
      <c r="BM4" s="119">
        <v>2024</v>
      </c>
    </row>
    <row r="5" spans="1:65" s="154" customFormat="1" ht="15.75" customHeight="1" x14ac:dyDescent="0.2">
      <c r="A5" s="194" t="s">
        <v>226</v>
      </c>
      <c r="B5" s="141"/>
      <c r="C5" s="141"/>
      <c r="D5" s="142"/>
      <c r="E5" s="141"/>
      <c r="F5" s="141"/>
      <c r="G5" s="142"/>
      <c r="H5" s="141"/>
      <c r="I5" s="141"/>
      <c r="J5" s="142"/>
      <c r="K5" s="141"/>
      <c r="L5" s="141"/>
      <c r="M5" s="142"/>
      <c r="N5" s="141"/>
      <c r="O5" s="141"/>
      <c r="P5" s="142"/>
      <c r="Q5" s="141"/>
      <c r="R5" s="141"/>
      <c r="S5" s="142"/>
      <c r="T5" s="141"/>
      <c r="U5" s="141"/>
      <c r="V5" s="142"/>
      <c r="W5" s="141"/>
      <c r="X5" s="141"/>
      <c r="Y5" s="142"/>
      <c r="Z5" s="141"/>
      <c r="AA5" s="141"/>
      <c r="AB5" s="142"/>
      <c r="AC5" s="141"/>
      <c r="AD5" s="141"/>
      <c r="AE5" s="142"/>
      <c r="AF5" s="141"/>
      <c r="AG5" s="141"/>
      <c r="AH5" s="142"/>
      <c r="AI5" s="141"/>
      <c r="AJ5" s="141"/>
      <c r="AK5" s="142"/>
      <c r="AL5" s="141"/>
      <c r="AM5" s="141"/>
      <c r="AN5" s="142"/>
      <c r="AO5" s="141"/>
      <c r="AP5" s="141"/>
      <c r="AQ5" s="142"/>
      <c r="AR5" s="141"/>
      <c r="AS5" s="141"/>
      <c r="AT5" s="142"/>
      <c r="AU5" s="141"/>
      <c r="AV5" s="141"/>
      <c r="AW5" s="142"/>
      <c r="AX5" s="141"/>
      <c r="AY5" s="141"/>
      <c r="AZ5" s="142"/>
      <c r="BA5" s="141"/>
      <c r="BB5" s="141"/>
      <c r="BC5" s="142"/>
      <c r="BD5" s="141"/>
      <c r="BE5" s="141"/>
      <c r="BF5" s="142"/>
      <c r="BG5" s="141"/>
      <c r="BH5" s="141"/>
      <c r="BI5" s="142"/>
      <c r="BJ5" s="141"/>
      <c r="BK5" s="141"/>
      <c r="BL5" s="142"/>
      <c r="BM5" s="141"/>
    </row>
    <row r="6" spans="1:65" s="154" customFormat="1" ht="14.25" customHeight="1" x14ac:dyDescent="0.2">
      <c r="A6" s="195" t="s">
        <v>252</v>
      </c>
      <c r="B6" s="141">
        <v>126.7</v>
      </c>
      <c r="C6" s="141">
        <v>132.4</v>
      </c>
      <c r="D6" s="142">
        <v>259.10000000000002</v>
      </c>
      <c r="E6" s="141">
        <v>142.30000000000001</v>
      </c>
      <c r="F6" s="141">
        <v>150.6</v>
      </c>
      <c r="G6" s="142">
        <v>292.89999999999998</v>
      </c>
      <c r="H6" s="141">
        <v>126.7</v>
      </c>
      <c r="I6" s="141">
        <v>128.30000000000001</v>
      </c>
      <c r="J6" s="142">
        <v>254.9</v>
      </c>
      <c r="K6" s="141">
        <v>129</v>
      </c>
      <c r="L6" s="141">
        <v>157.19999999999999</v>
      </c>
      <c r="M6" s="142">
        <v>286.3</v>
      </c>
      <c r="N6" s="141">
        <v>133.19999999999999</v>
      </c>
      <c r="O6" s="141">
        <v>181.8</v>
      </c>
      <c r="P6" s="142">
        <v>315</v>
      </c>
      <c r="Q6" s="141">
        <v>177.3</v>
      </c>
      <c r="R6" s="141">
        <v>198.5</v>
      </c>
      <c r="S6" s="142">
        <v>375.8</v>
      </c>
      <c r="T6" s="141">
        <v>127.6</v>
      </c>
      <c r="U6" s="141">
        <v>93.8</v>
      </c>
      <c r="V6" s="142">
        <v>221.4</v>
      </c>
      <c r="W6" s="141">
        <v>92</v>
      </c>
      <c r="X6" s="141">
        <v>124</v>
      </c>
      <c r="Y6" s="142">
        <v>216</v>
      </c>
      <c r="Z6" s="141">
        <v>123.7</v>
      </c>
      <c r="AA6" s="141">
        <v>151.5</v>
      </c>
      <c r="AB6" s="142">
        <v>275.3</v>
      </c>
      <c r="AC6" s="141">
        <v>155.80000000000001</v>
      </c>
      <c r="AD6" s="141">
        <v>169</v>
      </c>
      <c r="AE6" s="142">
        <v>324.8</v>
      </c>
      <c r="AF6" s="141">
        <v>180</v>
      </c>
      <c r="AG6" s="141">
        <v>172.7</v>
      </c>
      <c r="AH6" s="142">
        <v>352.7</v>
      </c>
      <c r="AI6" s="141">
        <v>182.9</v>
      </c>
      <c r="AJ6" s="141">
        <v>184.3</v>
      </c>
      <c r="AK6" s="142">
        <v>367.2</v>
      </c>
      <c r="AL6" s="224">
        <v>171.6</v>
      </c>
      <c r="AM6" s="141">
        <v>178.7</v>
      </c>
      <c r="AN6" s="142">
        <v>350.3</v>
      </c>
      <c r="AO6" s="224">
        <v>151.1</v>
      </c>
      <c r="AP6" s="141">
        <v>216.3</v>
      </c>
      <c r="AQ6" s="142">
        <v>367.4</v>
      </c>
      <c r="AR6" s="224">
        <v>188.8</v>
      </c>
      <c r="AS6" s="141">
        <v>196.1</v>
      </c>
      <c r="AT6" s="142">
        <v>384.9</v>
      </c>
      <c r="AU6" s="224">
        <v>180.8</v>
      </c>
      <c r="AV6" s="141">
        <v>196.2</v>
      </c>
      <c r="AW6" s="142">
        <v>377</v>
      </c>
      <c r="AX6" s="224">
        <v>158.5</v>
      </c>
      <c r="AY6" s="141">
        <v>182.9</v>
      </c>
      <c r="AZ6" s="142">
        <v>341.4</v>
      </c>
      <c r="BA6" s="224">
        <v>132.80000000000001</v>
      </c>
      <c r="BB6" s="141">
        <v>172.5</v>
      </c>
      <c r="BC6" s="142">
        <v>305.2</v>
      </c>
      <c r="BD6" s="224">
        <v>175</v>
      </c>
      <c r="BE6" s="141">
        <v>221.6</v>
      </c>
      <c r="BF6" s="142">
        <v>396.6</v>
      </c>
      <c r="BG6" s="224">
        <v>172.1</v>
      </c>
      <c r="BH6" s="141">
        <v>160.9</v>
      </c>
      <c r="BI6" s="142">
        <v>333</v>
      </c>
      <c r="BJ6" s="224">
        <v>133.19999999999999</v>
      </c>
      <c r="BK6" s="141">
        <v>158.30000000000001</v>
      </c>
      <c r="BL6" s="142">
        <v>291.5</v>
      </c>
      <c r="BM6" s="224">
        <v>131.6</v>
      </c>
    </row>
    <row r="7" spans="1:65" s="154" customFormat="1" ht="14.25" customHeight="1" x14ac:dyDescent="0.2">
      <c r="A7" s="195" t="s">
        <v>253</v>
      </c>
      <c r="B7" s="141">
        <v>38.4</v>
      </c>
      <c r="C7" s="141">
        <v>46.3</v>
      </c>
      <c r="D7" s="142">
        <v>84.7</v>
      </c>
      <c r="E7" s="141">
        <v>43.9</v>
      </c>
      <c r="F7" s="141">
        <v>51.3</v>
      </c>
      <c r="G7" s="142">
        <v>95.2</v>
      </c>
      <c r="H7" s="141">
        <v>55.7</v>
      </c>
      <c r="I7" s="141">
        <v>47.6</v>
      </c>
      <c r="J7" s="142">
        <v>103.4</v>
      </c>
      <c r="K7" s="141">
        <v>50.6</v>
      </c>
      <c r="L7" s="141">
        <v>47</v>
      </c>
      <c r="M7" s="142">
        <v>97.5</v>
      </c>
      <c r="N7" s="141">
        <v>64.7</v>
      </c>
      <c r="O7" s="141">
        <v>58.4</v>
      </c>
      <c r="P7" s="142">
        <v>123.1</v>
      </c>
      <c r="Q7" s="141">
        <v>75.8</v>
      </c>
      <c r="R7" s="141">
        <v>93.4</v>
      </c>
      <c r="S7" s="142">
        <v>169.2</v>
      </c>
      <c r="T7" s="141">
        <v>65.8</v>
      </c>
      <c r="U7" s="141">
        <v>55.2</v>
      </c>
      <c r="V7" s="142">
        <v>121</v>
      </c>
      <c r="W7" s="141">
        <v>69.8</v>
      </c>
      <c r="X7" s="141">
        <v>72.2</v>
      </c>
      <c r="Y7" s="142">
        <v>142</v>
      </c>
      <c r="Z7" s="141">
        <v>67.400000000000006</v>
      </c>
      <c r="AA7" s="141">
        <v>89.5</v>
      </c>
      <c r="AB7" s="142">
        <v>156.9</v>
      </c>
      <c r="AC7" s="141">
        <v>98</v>
      </c>
      <c r="AD7" s="141">
        <v>109.9</v>
      </c>
      <c r="AE7" s="142">
        <v>207.9</v>
      </c>
      <c r="AF7" s="141">
        <v>100.1</v>
      </c>
      <c r="AG7" s="141">
        <v>118.9</v>
      </c>
      <c r="AH7" s="142">
        <v>219</v>
      </c>
      <c r="AI7" s="141">
        <v>116.8</v>
      </c>
      <c r="AJ7" s="141">
        <v>104.2</v>
      </c>
      <c r="AK7" s="142">
        <v>221</v>
      </c>
      <c r="AL7" s="224">
        <v>132.5</v>
      </c>
      <c r="AM7" s="141">
        <v>108.9</v>
      </c>
      <c r="AN7" s="142">
        <v>241.3</v>
      </c>
      <c r="AO7" s="224">
        <v>118.2</v>
      </c>
      <c r="AP7" s="141">
        <v>117.6</v>
      </c>
      <c r="AQ7" s="142">
        <v>235.9</v>
      </c>
      <c r="AR7" s="224">
        <v>123.8</v>
      </c>
      <c r="AS7" s="141">
        <v>135.6</v>
      </c>
      <c r="AT7" s="142">
        <v>259.39999999999998</v>
      </c>
      <c r="AU7" s="224">
        <v>123.3</v>
      </c>
      <c r="AV7" s="141">
        <v>108.6</v>
      </c>
      <c r="AW7" s="142">
        <v>231.9</v>
      </c>
      <c r="AX7" s="224">
        <v>95.3</v>
      </c>
      <c r="AY7" s="141">
        <v>82.3</v>
      </c>
      <c r="AZ7" s="142">
        <v>177.6</v>
      </c>
      <c r="BA7" s="224">
        <v>85.9</v>
      </c>
      <c r="BB7" s="141">
        <v>64.2</v>
      </c>
      <c r="BC7" s="142">
        <v>150.1</v>
      </c>
      <c r="BD7" s="224">
        <v>87.7</v>
      </c>
      <c r="BE7" s="141">
        <v>90.9</v>
      </c>
      <c r="BF7" s="142">
        <v>178.6</v>
      </c>
      <c r="BG7" s="224">
        <v>78.8</v>
      </c>
      <c r="BH7" s="141">
        <v>79.3</v>
      </c>
      <c r="BI7" s="142">
        <v>158.19999999999999</v>
      </c>
      <c r="BJ7" s="224">
        <v>61.5</v>
      </c>
      <c r="BK7" s="141">
        <v>59.2</v>
      </c>
      <c r="BL7" s="142">
        <v>120.7</v>
      </c>
      <c r="BM7" s="224">
        <v>58.8</v>
      </c>
    </row>
    <row r="8" spans="1:65" s="154" customFormat="1" ht="14.25" customHeight="1" x14ac:dyDescent="0.2">
      <c r="A8" s="195" t="s">
        <v>254</v>
      </c>
      <c r="B8" s="141">
        <v>39.1</v>
      </c>
      <c r="C8" s="141">
        <v>48.1</v>
      </c>
      <c r="D8" s="142">
        <v>87.3</v>
      </c>
      <c r="E8" s="141">
        <v>74.2</v>
      </c>
      <c r="F8" s="141">
        <v>88.8</v>
      </c>
      <c r="G8" s="142">
        <v>163</v>
      </c>
      <c r="H8" s="141">
        <v>97.1</v>
      </c>
      <c r="I8" s="141">
        <v>95.1</v>
      </c>
      <c r="J8" s="142">
        <v>192.1</v>
      </c>
      <c r="K8" s="141">
        <v>80</v>
      </c>
      <c r="L8" s="141">
        <v>58.9</v>
      </c>
      <c r="M8" s="142">
        <v>138.9</v>
      </c>
      <c r="N8" s="141">
        <v>90.8</v>
      </c>
      <c r="O8" s="141">
        <v>89.1</v>
      </c>
      <c r="P8" s="142">
        <v>179.9</v>
      </c>
      <c r="Q8" s="141">
        <v>89.7</v>
      </c>
      <c r="R8" s="141">
        <v>95.2</v>
      </c>
      <c r="S8" s="142">
        <v>184.9</v>
      </c>
      <c r="T8" s="141">
        <v>92.5</v>
      </c>
      <c r="U8" s="141">
        <v>67.900000000000006</v>
      </c>
      <c r="V8" s="142">
        <v>160.4</v>
      </c>
      <c r="W8" s="141">
        <v>78.599999999999994</v>
      </c>
      <c r="X8" s="141">
        <v>89.3</v>
      </c>
      <c r="Y8" s="142">
        <v>167.9</v>
      </c>
      <c r="Z8" s="141">
        <v>82.8</v>
      </c>
      <c r="AA8" s="141">
        <v>85.8</v>
      </c>
      <c r="AB8" s="142">
        <v>168.6</v>
      </c>
      <c r="AC8" s="141">
        <v>79</v>
      </c>
      <c r="AD8" s="141">
        <v>80</v>
      </c>
      <c r="AE8" s="142">
        <v>159.1</v>
      </c>
      <c r="AF8" s="141">
        <v>73.900000000000006</v>
      </c>
      <c r="AG8" s="141">
        <v>78.3</v>
      </c>
      <c r="AH8" s="142">
        <v>152.19999999999999</v>
      </c>
      <c r="AI8" s="141">
        <v>74</v>
      </c>
      <c r="AJ8" s="141">
        <v>82.6</v>
      </c>
      <c r="AK8" s="142">
        <v>156.6</v>
      </c>
      <c r="AL8" s="224">
        <v>82.2</v>
      </c>
      <c r="AM8" s="141">
        <v>84.8</v>
      </c>
      <c r="AN8" s="142">
        <v>167</v>
      </c>
      <c r="AO8" s="224">
        <v>83.7</v>
      </c>
      <c r="AP8" s="141">
        <v>82.1</v>
      </c>
      <c r="AQ8" s="142">
        <v>165.7</v>
      </c>
      <c r="AR8" s="224">
        <v>87.2</v>
      </c>
      <c r="AS8" s="141">
        <v>97.4</v>
      </c>
      <c r="AT8" s="142">
        <v>184.6</v>
      </c>
      <c r="AU8" s="224">
        <v>78.3</v>
      </c>
      <c r="AV8" s="141">
        <v>90.3</v>
      </c>
      <c r="AW8" s="142">
        <v>168.5</v>
      </c>
      <c r="AX8" s="224">
        <v>90.1</v>
      </c>
      <c r="AY8" s="141">
        <v>76.400000000000006</v>
      </c>
      <c r="AZ8" s="142">
        <v>166.4</v>
      </c>
      <c r="BA8" s="224">
        <v>72.7</v>
      </c>
      <c r="BB8" s="141">
        <v>41</v>
      </c>
      <c r="BC8" s="142">
        <v>113.7</v>
      </c>
      <c r="BD8" s="224">
        <v>82.2</v>
      </c>
      <c r="BE8" s="141">
        <v>64.7</v>
      </c>
      <c r="BF8" s="142">
        <v>146.80000000000001</v>
      </c>
      <c r="BG8" s="224">
        <v>54.9</v>
      </c>
      <c r="BH8" s="141">
        <v>69.8</v>
      </c>
      <c r="BI8" s="142">
        <v>124.7</v>
      </c>
      <c r="BJ8" s="224">
        <v>54.7</v>
      </c>
      <c r="BK8" s="141">
        <v>67.8</v>
      </c>
      <c r="BL8" s="142">
        <v>122.5</v>
      </c>
      <c r="BM8" s="224">
        <v>58.9</v>
      </c>
    </row>
    <row r="9" spans="1:65" s="154" customFormat="1" ht="14.25" customHeight="1" x14ac:dyDescent="0.2">
      <c r="A9" s="195" t="s">
        <v>255</v>
      </c>
      <c r="B9" s="141">
        <v>3.1</v>
      </c>
      <c r="C9" s="141">
        <v>3.1</v>
      </c>
      <c r="D9" s="142">
        <v>6.2</v>
      </c>
      <c r="E9" s="141">
        <v>2.7</v>
      </c>
      <c r="F9" s="141">
        <v>3.9</v>
      </c>
      <c r="G9" s="142">
        <v>6.6</v>
      </c>
      <c r="H9" s="141">
        <v>4.0999999999999996</v>
      </c>
      <c r="I9" s="141">
        <v>3.1</v>
      </c>
      <c r="J9" s="142">
        <v>7.2</v>
      </c>
      <c r="K9" s="141">
        <v>13.4</v>
      </c>
      <c r="L9" s="141">
        <v>42.7</v>
      </c>
      <c r="M9" s="142">
        <v>56.1</v>
      </c>
      <c r="N9" s="141">
        <v>33.200000000000003</v>
      </c>
      <c r="O9" s="141">
        <v>39.700000000000003</v>
      </c>
      <c r="P9" s="142">
        <v>72.900000000000006</v>
      </c>
      <c r="Q9" s="141">
        <v>44.1</v>
      </c>
      <c r="R9" s="141">
        <v>87.7</v>
      </c>
      <c r="S9" s="142">
        <v>131.69999999999999</v>
      </c>
      <c r="T9" s="141">
        <v>53.6</v>
      </c>
      <c r="U9" s="141">
        <v>37</v>
      </c>
      <c r="V9" s="142">
        <v>90.6</v>
      </c>
      <c r="W9" s="141">
        <v>54.4</v>
      </c>
      <c r="X9" s="141">
        <v>50</v>
      </c>
      <c r="Y9" s="142">
        <v>104.4</v>
      </c>
      <c r="Z9" s="141">
        <v>52.9</v>
      </c>
      <c r="AA9" s="141">
        <v>52.1</v>
      </c>
      <c r="AB9" s="142">
        <v>104.9</v>
      </c>
      <c r="AC9" s="141">
        <v>56.4</v>
      </c>
      <c r="AD9" s="141">
        <v>55.2</v>
      </c>
      <c r="AE9" s="142">
        <v>111.6</v>
      </c>
      <c r="AF9" s="141">
        <v>57.5</v>
      </c>
      <c r="AG9" s="141">
        <v>66</v>
      </c>
      <c r="AH9" s="142">
        <v>123.5</v>
      </c>
      <c r="AI9" s="141">
        <v>69.400000000000006</v>
      </c>
      <c r="AJ9" s="141">
        <v>59.8</v>
      </c>
      <c r="AK9" s="142">
        <v>129.19999999999999</v>
      </c>
      <c r="AL9" s="224">
        <v>62.2</v>
      </c>
      <c r="AM9" s="141">
        <v>63.4</v>
      </c>
      <c r="AN9" s="142">
        <v>125.6</v>
      </c>
      <c r="AO9" s="224">
        <v>61.6</v>
      </c>
      <c r="AP9" s="141">
        <v>67.099999999999994</v>
      </c>
      <c r="AQ9" s="142">
        <v>128.80000000000001</v>
      </c>
      <c r="AR9" s="224">
        <v>73.400000000000006</v>
      </c>
      <c r="AS9" s="141">
        <v>74.599999999999994</v>
      </c>
      <c r="AT9" s="142">
        <v>147.9</v>
      </c>
      <c r="AU9" s="224">
        <v>70.5</v>
      </c>
      <c r="AV9" s="141">
        <v>61.1</v>
      </c>
      <c r="AW9" s="142">
        <v>131.6</v>
      </c>
      <c r="AX9" s="224">
        <v>67.599999999999994</v>
      </c>
      <c r="AY9" s="141">
        <v>57.9</v>
      </c>
      <c r="AZ9" s="142">
        <v>125.5</v>
      </c>
      <c r="BA9" s="224">
        <v>62.6</v>
      </c>
      <c r="BB9" s="141">
        <v>57.4</v>
      </c>
      <c r="BC9" s="142">
        <v>120.1</v>
      </c>
      <c r="BD9" s="224">
        <v>71</v>
      </c>
      <c r="BE9" s="141">
        <v>58.4</v>
      </c>
      <c r="BF9" s="142">
        <v>129.4</v>
      </c>
      <c r="BG9" s="224">
        <v>52.9</v>
      </c>
      <c r="BH9" s="141">
        <v>69.7</v>
      </c>
      <c r="BI9" s="142">
        <v>122.6</v>
      </c>
      <c r="BJ9" s="224">
        <v>48.5</v>
      </c>
      <c r="BK9" s="141">
        <v>40.5</v>
      </c>
      <c r="BL9" s="142">
        <v>89.1</v>
      </c>
      <c r="BM9" s="224">
        <v>39.200000000000003</v>
      </c>
    </row>
    <row r="10" spans="1:65" s="154" customFormat="1" ht="14.25" customHeight="1" x14ac:dyDescent="0.2">
      <c r="A10" s="195" t="s">
        <v>190</v>
      </c>
      <c r="B10" s="141">
        <v>1.8</v>
      </c>
      <c r="C10" s="141">
        <v>0.9</v>
      </c>
      <c r="D10" s="142">
        <v>2.6</v>
      </c>
      <c r="E10" s="141">
        <v>1.6</v>
      </c>
      <c r="F10" s="141">
        <v>-1.6</v>
      </c>
      <c r="G10" s="142">
        <v>0</v>
      </c>
      <c r="H10" s="141">
        <v>0</v>
      </c>
      <c r="I10" s="141">
        <v>3.2</v>
      </c>
      <c r="J10" s="142">
        <v>3.2</v>
      </c>
      <c r="K10" s="141">
        <v>0.2</v>
      </c>
      <c r="L10" s="141">
        <v>2.8</v>
      </c>
      <c r="M10" s="142">
        <v>3</v>
      </c>
      <c r="N10" s="141">
        <v>2.2999999999999998</v>
      </c>
      <c r="O10" s="141">
        <v>2</v>
      </c>
      <c r="P10" s="142">
        <v>4.3</v>
      </c>
      <c r="Q10" s="141">
        <v>2.1</v>
      </c>
      <c r="R10" s="141">
        <v>-2.1</v>
      </c>
      <c r="S10" s="142">
        <v>0</v>
      </c>
      <c r="T10" s="141">
        <v>1.2</v>
      </c>
      <c r="U10" s="141">
        <v>24.8</v>
      </c>
      <c r="V10" s="142">
        <v>26.1</v>
      </c>
      <c r="W10" s="141">
        <v>15.3</v>
      </c>
      <c r="X10" s="141">
        <v>16.2</v>
      </c>
      <c r="Y10" s="142">
        <v>31.5</v>
      </c>
      <c r="Z10" s="141">
        <v>17.600000000000001</v>
      </c>
      <c r="AA10" s="141">
        <v>22.8</v>
      </c>
      <c r="AB10" s="142">
        <v>40.4</v>
      </c>
      <c r="AC10" s="141">
        <v>24.2</v>
      </c>
      <c r="AD10" s="141">
        <v>32.1</v>
      </c>
      <c r="AE10" s="142">
        <v>56.3</v>
      </c>
      <c r="AF10" s="141">
        <v>40.6</v>
      </c>
      <c r="AG10" s="141">
        <v>49.4</v>
      </c>
      <c r="AH10" s="142">
        <v>90</v>
      </c>
      <c r="AI10" s="141">
        <v>50.1</v>
      </c>
      <c r="AJ10" s="141">
        <v>56</v>
      </c>
      <c r="AK10" s="142">
        <v>106.1</v>
      </c>
      <c r="AL10" s="224">
        <v>49.2</v>
      </c>
      <c r="AM10" s="141">
        <v>53.7</v>
      </c>
      <c r="AN10" s="142">
        <v>102.9</v>
      </c>
      <c r="AO10" s="224">
        <v>54.1</v>
      </c>
      <c r="AP10" s="141">
        <v>64.900000000000006</v>
      </c>
      <c r="AQ10" s="142">
        <v>118.9</v>
      </c>
      <c r="AR10" s="224">
        <v>61.7</v>
      </c>
      <c r="AS10" s="141">
        <v>58</v>
      </c>
      <c r="AT10" s="142">
        <v>119.6</v>
      </c>
      <c r="AU10" s="224">
        <v>60.4</v>
      </c>
      <c r="AV10" s="141">
        <v>66.900000000000006</v>
      </c>
      <c r="AW10" s="142">
        <v>127.3</v>
      </c>
      <c r="AX10" s="224">
        <v>58.4</v>
      </c>
      <c r="AY10" s="141">
        <v>65.900000000000006</v>
      </c>
      <c r="AZ10" s="142">
        <v>124.3</v>
      </c>
      <c r="BA10" s="224">
        <v>54.7</v>
      </c>
      <c r="BB10" s="141">
        <v>48.5</v>
      </c>
      <c r="BC10" s="142">
        <v>103.2</v>
      </c>
      <c r="BD10" s="224">
        <v>70</v>
      </c>
      <c r="BE10" s="141">
        <v>56.7</v>
      </c>
      <c r="BF10" s="142">
        <v>126.7</v>
      </c>
      <c r="BG10" s="224">
        <v>59.5</v>
      </c>
      <c r="BH10" s="141">
        <v>68.2</v>
      </c>
      <c r="BI10" s="142">
        <v>127.7</v>
      </c>
      <c r="BJ10" s="224">
        <v>66.099999999999994</v>
      </c>
      <c r="BK10" s="141">
        <v>96.9</v>
      </c>
      <c r="BL10" s="142">
        <v>163</v>
      </c>
      <c r="BM10" s="224">
        <v>107.9</v>
      </c>
    </row>
    <row r="11" spans="1:65" s="154" customFormat="1" ht="14.25" customHeight="1" x14ac:dyDescent="0.2">
      <c r="A11" s="195" t="s">
        <v>251</v>
      </c>
      <c r="B11" s="141">
        <v>8.4</v>
      </c>
      <c r="C11" s="141">
        <v>9.4</v>
      </c>
      <c r="D11" s="142">
        <v>17.8</v>
      </c>
      <c r="E11" s="141">
        <v>45.3</v>
      </c>
      <c r="F11" s="141">
        <v>69.7</v>
      </c>
      <c r="G11" s="142">
        <v>115</v>
      </c>
      <c r="H11" s="141">
        <v>118.1</v>
      </c>
      <c r="I11" s="141">
        <v>101.5</v>
      </c>
      <c r="J11" s="142">
        <v>219.5</v>
      </c>
      <c r="K11" s="141">
        <v>96.1</v>
      </c>
      <c r="L11" s="141">
        <v>92.7</v>
      </c>
      <c r="M11" s="142">
        <v>188.7</v>
      </c>
      <c r="N11" s="141">
        <v>141.6</v>
      </c>
      <c r="O11" s="141">
        <v>137.80000000000001</v>
      </c>
      <c r="P11" s="142">
        <v>279.3</v>
      </c>
      <c r="Q11" s="141">
        <v>168.1</v>
      </c>
      <c r="R11" s="141">
        <v>145.6</v>
      </c>
      <c r="S11" s="142">
        <v>313.60000000000002</v>
      </c>
      <c r="T11" s="141">
        <v>134</v>
      </c>
      <c r="U11" s="141">
        <v>125.2</v>
      </c>
      <c r="V11" s="142">
        <v>259.2</v>
      </c>
      <c r="W11" s="141">
        <v>154.19999999999999</v>
      </c>
      <c r="X11" s="141">
        <v>176</v>
      </c>
      <c r="Y11" s="142">
        <v>330.2</v>
      </c>
      <c r="Z11" s="141">
        <v>216</v>
      </c>
      <c r="AA11" s="141">
        <v>184.1</v>
      </c>
      <c r="AB11" s="142">
        <v>400.2</v>
      </c>
      <c r="AC11" s="141">
        <v>204.1</v>
      </c>
      <c r="AD11" s="141">
        <v>144.19999999999999</v>
      </c>
      <c r="AE11" s="142">
        <v>348.3</v>
      </c>
      <c r="AF11" s="141">
        <v>170.8</v>
      </c>
      <c r="AG11" s="141">
        <v>125.5</v>
      </c>
      <c r="AH11" s="142">
        <v>296.3</v>
      </c>
      <c r="AI11" s="141">
        <v>162.30000000000001</v>
      </c>
      <c r="AJ11" s="141">
        <v>147.80000000000001</v>
      </c>
      <c r="AK11" s="142">
        <v>310.10000000000002</v>
      </c>
      <c r="AL11" s="224">
        <v>134.80000000000001</v>
      </c>
      <c r="AM11" s="141">
        <v>108.7</v>
      </c>
      <c r="AN11" s="142">
        <v>243.6</v>
      </c>
      <c r="AO11" s="224">
        <v>161.5</v>
      </c>
      <c r="AP11" s="141">
        <v>172</v>
      </c>
      <c r="AQ11" s="142">
        <v>333.5</v>
      </c>
      <c r="AR11" s="224">
        <v>183.4</v>
      </c>
      <c r="AS11" s="141">
        <v>160.9</v>
      </c>
      <c r="AT11" s="142">
        <v>344.3</v>
      </c>
      <c r="AU11" s="224">
        <v>179.3</v>
      </c>
      <c r="AV11" s="141">
        <v>165.6</v>
      </c>
      <c r="AW11" s="142">
        <v>344.9</v>
      </c>
      <c r="AX11" s="224">
        <v>210.2</v>
      </c>
      <c r="AY11" s="141">
        <v>179.1</v>
      </c>
      <c r="AZ11" s="142">
        <v>389.4</v>
      </c>
      <c r="BA11" s="224">
        <v>254.3</v>
      </c>
      <c r="BB11" s="141">
        <v>175.1</v>
      </c>
      <c r="BC11" s="142">
        <v>429.4</v>
      </c>
      <c r="BD11" s="224">
        <v>237.6</v>
      </c>
      <c r="BE11" s="141">
        <v>228.5</v>
      </c>
      <c r="BF11" s="142">
        <v>466.1</v>
      </c>
      <c r="BG11" s="224">
        <v>287.60000000000002</v>
      </c>
      <c r="BH11" s="141">
        <v>281.5</v>
      </c>
      <c r="BI11" s="142">
        <v>569.1</v>
      </c>
      <c r="BJ11" s="224">
        <v>390.6</v>
      </c>
      <c r="BK11" s="141">
        <v>255.1</v>
      </c>
      <c r="BL11" s="142">
        <v>645.70000000000005</v>
      </c>
      <c r="BM11" s="224">
        <v>233.8</v>
      </c>
    </row>
    <row r="12" spans="1:65" s="154" customFormat="1" ht="14.25" customHeight="1" x14ac:dyDescent="0.2">
      <c r="A12" s="195" t="s">
        <v>17</v>
      </c>
      <c r="B12" s="141">
        <v>-39</v>
      </c>
      <c r="C12" s="141">
        <v>-41</v>
      </c>
      <c r="D12" s="142">
        <v>-80.000000000000057</v>
      </c>
      <c r="E12" s="141">
        <v>-61.800000000000068</v>
      </c>
      <c r="F12" s="141">
        <v>-42.699999999999932</v>
      </c>
      <c r="G12" s="142">
        <v>-104.49999999999989</v>
      </c>
      <c r="H12" s="141">
        <v>-33.700000000000045</v>
      </c>
      <c r="I12" s="141">
        <v>-55.199999999999989</v>
      </c>
      <c r="J12" s="142">
        <v>-88.600000000000023</v>
      </c>
      <c r="K12" s="141">
        <v>-57.599999999999966</v>
      </c>
      <c r="L12" s="141">
        <v>11.400000000000034</v>
      </c>
      <c r="M12" s="142">
        <v>-46.100000000000023</v>
      </c>
      <c r="N12" s="141">
        <v>-16.899999999999977</v>
      </c>
      <c r="O12" s="141">
        <v>-1.1999999999999886</v>
      </c>
      <c r="P12" s="142">
        <v>-17.899999999999977</v>
      </c>
      <c r="Q12" s="141">
        <v>-10.399999999999977</v>
      </c>
      <c r="R12" s="141">
        <v>-42</v>
      </c>
      <c r="S12" s="142">
        <v>-52.299999999999727</v>
      </c>
      <c r="T12" s="141">
        <v>-27.800000000000011</v>
      </c>
      <c r="U12" s="141">
        <v>-7.7999999999999545</v>
      </c>
      <c r="V12" s="142">
        <v>-35.800000000000182</v>
      </c>
      <c r="W12" s="141">
        <v>-24.399999999999977</v>
      </c>
      <c r="X12" s="141">
        <v>-15.200000000000045</v>
      </c>
      <c r="Y12" s="142">
        <v>-39.600000000000136</v>
      </c>
      <c r="Z12" s="141">
        <v>-27</v>
      </c>
      <c r="AA12" s="141">
        <v>-21.800000000000068</v>
      </c>
      <c r="AB12" s="142">
        <v>-48.899999999999864</v>
      </c>
      <c r="AC12" s="141">
        <v>-26</v>
      </c>
      <c r="AD12" s="141">
        <v>-9.2999999999999545</v>
      </c>
      <c r="AE12" s="142">
        <v>-35.300000000000182</v>
      </c>
      <c r="AF12" s="141">
        <v>-15.300000000000182</v>
      </c>
      <c r="AG12" s="141">
        <v>-15.399999999999977</v>
      </c>
      <c r="AH12" s="142">
        <v>-30.700000000000045</v>
      </c>
      <c r="AI12" s="141">
        <v>-14.099999999999909</v>
      </c>
      <c r="AJ12" s="141">
        <v>-8.1000000000000227</v>
      </c>
      <c r="AK12" s="142">
        <v>-22.200000000000045</v>
      </c>
      <c r="AL12" s="224">
        <v>-9.8999999999999773</v>
      </c>
      <c r="AM12" s="141">
        <v>-20.400000000000091</v>
      </c>
      <c r="AN12" s="142">
        <v>-30.300000000000182</v>
      </c>
      <c r="AO12" s="224">
        <v>-26.100000000000136</v>
      </c>
      <c r="AP12" s="141">
        <v>-8.5</v>
      </c>
      <c r="AQ12" s="142">
        <v>-34.599999999999682</v>
      </c>
      <c r="AR12" s="224">
        <v>-21.700000000000045</v>
      </c>
      <c r="AS12" s="141">
        <v>-29.200000000000045</v>
      </c>
      <c r="AT12" s="142">
        <v>-50.699999999999818</v>
      </c>
      <c r="AU12" s="224">
        <v>-12.300000000000068</v>
      </c>
      <c r="AV12" s="141">
        <v>-10.5</v>
      </c>
      <c r="AW12" s="142">
        <v>-22.599999999999909</v>
      </c>
      <c r="AX12" s="224">
        <v>-10.299999999999841</v>
      </c>
      <c r="AY12" s="141">
        <v>-1.2000000000000455</v>
      </c>
      <c r="AZ12" s="142">
        <v>-11.5</v>
      </c>
      <c r="BA12" s="224">
        <v>-0.20000000000004547</v>
      </c>
      <c r="BB12" s="141">
        <v>-0.19999999999993179</v>
      </c>
      <c r="BC12" s="142">
        <v>-0.40000000000009095</v>
      </c>
      <c r="BD12" s="224">
        <v>0</v>
      </c>
      <c r="BE12" s="141">
        <v>0</v>
      </c>
      <c r="BF12" s="142">
        <v>9.9999999999909051E-2</v>
      </c>
      <c r="BG12" s="224">
        <v>0.10000000000002274</v>
      </c>
      <c r="BH12" s="141">
        <v>-0.10000000000002274</v>
      </c>
      <c r="BI12" s="142">
        <v>-0.1000000000003638</v>
      </c>
      <c r="BJ12" s="224">
        <v>0</v>
      </c>
      <c r="BK12" s="141">
        <v>9.9999999999909051E-2</v>
      </c>
      <c r="BL12" s="142">
        <v>-9.9999999999909051E-2</v>
      </c>
      <c r="BM12" s="224">
        <v>-0.20000000000004547</v>
      </c>
    </row>
    <row r="13" spans="1:65" s="173" customFormat="1" ht="14.25" customHeight="1" x14ac:dyDescent="0.2">
      <c r="A13" s="196" t="s">
        <v>18</v>
      </c>
      <c r="B13" s="197">
        <v>178.5</v>
      </c>
      <c r="C13" s="197">
        <v>199.2</v>
      </c>
      <c r="D13" s="198">
        <v>377.7</v>
      </c>
      <c r="E13" s="197">
        <v>248.2</v>
      </c>
      <c r="F13" s="197">
        <v>320</v>
      </c>
      <c r="G13" s="198">
        <v>568.20000000000005</v>
      </c>
      <c r="H13" s="197">
        <v>368</v>
      </c>
      <c r="I13" s="197">
        <v>323.60000000000002</v>
      </c>
      <c r="J13" s="198">
        <v>691.7</v>
      </c>
      <c r="K13" s="197">
        <v>311.7</v>
      </c>
      <c r="L13" s="197">
        <v>412.7</v>
      </c>
      <c r="M13" s="198">
        <v>724.4</v>
      </c>
      <c r="N13" s="197">
        <v>448.9</v>
      </c>
      <c r="O13" s="197">
        <v>507.6</v>
      </c>
      <c r="P13" s="198">
        <v>956.6</v>
      </c>
      <c r="Q13" s="197">
        <v>546.70000000000005</v>
      </c>
      <c r="R13" s="197">
        <v>576.29999999999995</v>
      </c>
      <c r="S13" s="198">
        <v>1122.9000000000001</v>
      </c>
      <c r="T13" s="197">
        <v>446.9</v>
      </c>
      <c r="U13" s="197">
        <v>396.1</v>
      </c>
      <c r="V13" s="198">
        <v>842.89999999999986</v>
      </c>
      <c r="W13" s="197">
        <v>439.90000000000003</v>
      </c>
      <c r="X13" s="197">
        <v>512.5</v>
      </c>
      <c r="Y13" s="198">
        <v>952.39999999999986</v>
      </c>
      <c r="Z13" s="197">
        <v>533.40000000000009</v>
      </c>
      <c r="AA13" s="197">
        <v>564</v>
      </c>
      <c r="AB13" s="198">
        <v>1097.4000000000001</v>
      </c>
      <c r="AC13" s="197">
        <v>591.5</v>
      </c>
      <c r="AD13" s="197">
        <v>581.1</v>
      </c>
      <c r="AE13" s="198">
        <v>1172.6999999999998</v>
      </c>
      <c r="AF13" s="197">
        <v>607.59999999999991</v>
      </c>
      <c r="AG13" s="197">
        <v>595.4</v>
      </c>
      <c r="AH13" s="198">
        <v>1203</v>
      </c>
      <c r="AI13" s="197">
        <v>641.40000000000009</v>
      </c>
      <c r="AJ13" s="197">
        <v>626.6</v>
      </c>
      <c r="AK13" s="198">
        <v>1268</v>
      </c>
      <c r="AL13" s="242">
        <v>622.6</v>
      </c>
      <c r="AM13" s="197">
        <v>577.79999999999995</v>
      </c>
      <c r="AN13" s="198">
        <v>1200.3999999999999</v>
      </c>
      <c r="AO13" s="242">
        <v>604.09999999999991</v>
      </c>
      <c r="AP13" s="197">
        <v>711.5</v>
      </c>
      <c r="AQ13" s="198">
        <v>1315.6000000000001</v>
      </c>
      <c r="AR13" s="242">
        <v>696.6</v>
      </c>
      <c r="AS13" s="197">
        <v>693.4</v>
      </c>
      <c r="AT13" s="198">
        <v>1390</v>
      </c>
      <c r="AU13" s="242">
        <v>680.30000000000007</v>
      </c>
      <c r="AV13" s="197">
        <v>678.2</v>
      </c>
      <c r="AW13" s="198">
        <v>1358.6</v>
      </c>
      <c r="AX13" s="242">
        <v>669.80000000000007</v>
      </c>
      <c r="AY13" s="197">
        <v>643.29999999999995</v>
      </c>
      <c r="AZ13" s="198">
        <v>1313.1</v>
      </c>
      <c r="BA13" s="242">
        <v>662.8</v>
      </c>
      <c r="BB13" s="197">
        <v>558.5</v>
      </c>
      <c r="BC13" s="198">
        <v>1221.3</v>
      </c>
      <c r="BD13" s="242">
        <v>723.5</v>
      </c>
      <c r="BE13" s="197">
        <v>720.8</v>
      </c>
      <c r="BF13" s="198">
        <v>1444.3</v>
      </c>
      <c r="BG13" s="242">
        <v>705.9</v>
      </c>
      <c r="BH13" s="197">
        <v>729.3</v>
      </c>
      <c r="BI13" s="198">
        <v>1435.1999999999998</v>
      </c>
      <c r="BJ13" s="242">
        <v>754.6</v>
      </c>
      <c r="BK13" s="197">
        <v>677.9</v>
      </c>
      <c r="BL13" s="198">
        <v>1432.4</v>
      </c>
      <c r="BM13" s="242">
        <v>630</v>
      </c>
    </row>
    <row r="14" spans="1:65" s="173" customFormat="1" ht="6" customHeight="1" x14ac:dyDescent="0.2">
      <c r="A14" s="196"/>
      <c r="B14" s="146"/>
      <c r="C14" s="146"/>
      <c r="D14" s="142"/>
      <c r="E14" s="146"/>
      <c r="F14" s="146"/>
      <c r="G14" s="142"/>
      <c r="H14" s="146"/>
      <c r="I14" s="146"/>
      <c r="J14" s="142"/>
      <c r="K14" s="146"/>
      <c r="L14" s="146"/>
      <c r="M14" s="142"/>
      <c r="N14" s="146"/>
      <c r="O14" s="146"/>
      <c r="P14" s="142"/>
      <c r="Q14" s="146"/>
      <c r="R14" s="146"/>
      <c r="S14" s="142"/>
      <c r="T14" s="146"/>
      <c r="U14" s="146"/>
      <c r="V14" s="142"/>
      <c r="W14" s="146"/>
      <c r="X14" s="146"/>
      <c r="Y14" s="142"/>
      <c r="Z14" s="146"/>
      <c r="AA14" s="146"/>
      <c r="AB14" s="142"/>
      <c r="AC14" s="146"/>
      <c r="AD14" s="146"/>
      <c r="AE14" s="142"/>
      <c r="AF14" s="146"/>
      <c r="AG14" s="146"/>
      <c r="AH14" s="142"/>
      <c r="AI14" s="146"/>
      <c r="AJ14" s="146"/>
      <c r="AK14" s="142"/>
      <c r="AL14" s="228"/>
      <c r="AM14" s="146"/>
      <c r="AN14" s="142"/>
      <c r="AO14" s="228"/>
      <c r="AP14" s="146"/>
      <c r="AQ14" s="142"/>
      <c r="AR14" s="228"/>
      <c r="AS14" s="146"/>
      <c r="AT14" s="142"/>
      <c r="AU14" s="228"/>
      <c r="AV14" s="146"/>
      <c r="AW14" s="142"/>
      <c r="AX14" s="228"/>
      <c r="AY14" s="146"/>
      <c r="AZ14" s="142"/>
      <c r="BA14" s="228"/>
      <c r="BB14" s="146"/>
      <c r="BC14" s="142"/>
      <c r="BD14" s="228"/>
      <c r="BE14" s="146"/>
      <c r="BF14" s="142"/>
      <c r="BG14" s="228"/>
      <c r="BH14" s="146"/>
      <c r="BI14" s="142"/>
      <c r="BJ14" s="228"/>
      <c r="BK14" s="146"/>
      <c r="BL14" s="142"/>
      <c r="BM14" s="228"/>
    </row>
    <row r="15" spans="1:65" s="154" customFormat="1" x14ac:dyDescent="0.2">
      <c r="A15" s="194" t="s">
        <v>192</v>
      </c>
      <c r="B15" s="141"/>
      <c r="C15" s="141"/>
      <c r="D15" s="142"/>
      <c r="E15" s="141"/>
      <c r="F15" s="141"/>
      <c r="G15" s="142"/>
      <c r="H15" s="141"/>
      <c r="I15" s="141"/>
      <c r="J15" s="142"/>
      <c r="K15" s="141"/>
      <c r="L15" s="141"/>
      <c r="M15" s="142"/>
      <c r="N15" s="141"/>
      <c r="O15" s="141"/>
      <c r="P15" s="142"/>
      <c r="Q15" s="141"/>
      <c r="R15" s="141"/>
      <c r="S15" s="142"/>
      <c r="T15" s="141"/>
      <c r="U15" s="141"/>
      <c r="V15" s="142"/>
      <c r="W15" s="141"/>
      <c r="X15" s="141"/>
      <c r="Y15" s="142"/>
      <c r="Z15" s="141"/>
      <c r="AA15" s="141"/>
      <c r="AB15" s="142"/>
      <c r="AC15" s="141"/>
      <c r="AD15" s="141"/>
      <c r="AE15" s="142"/>
      <c r="AF15" s="141"/>
      <c r="AG15" s="141"/>
      <c r="AH15" s="142"/>
      <c r="AI15" s="141"/>
      <c r="AJ15" s="141"/>
      <c r="AK15" s="142"/>
      <c r="AL15" s="224"/>
      <c r="AM15" s="141"/>
      <c r="AN15" s="142"/>
      <c r="AO15" s="224"/>
      <c r="AP15" s="141"/>
      <c r="AQ15" s="142"/>
      <c r="AR15" s="224"/>
      <c r="AS15" s="141"/>
      <c r="AT15" s="142"/>
      <c r="AU15" s="224"/>
      <c r="AV15" s="141"/>
      <c r="AW15" s="142"/>
      <c r="AX15" s="224"/>
      <c r="AY15" s="141"/>
      <c r="AZ15" s="142"/>
      <c r="BA15" s="224"/>
      <c r="BB15" s="141"/>
      <c r="BC15" s="142"/>
      <c r="BD15" s="224"/>
      <c r="BE15" s="141"/>
      <c r="BF15" s="142"/>
      <c r="BG15" s="224"/>
      <c r="BH15" s="141"/>
      <c r="BI15" s="142"/>
      <c r="BJ15" s="224"/>
      <c r="BK15" s="141"/>
      <c r="BL15" s="142"/>
      <c r="BM15" s="224"/>
    </row>
    <row r="16" spans="1:65" s="154" customFormat="1" ht="13.5" customHeight="1" x14ac:dyDescent="0.2">
      <c r="A16" s="195" t="s">
        <v>252</v>
      </c>
      <c r="B16" s="141">
        <v>119.9</v>
      </c>
      <c r="C16" s="141">
        <v>119.5</v>
      </c>
      <c r="D16" s="142">
        <v>239.4</v>
      </c>
      <c r="E16" s="141">
        <v>122.3</v>
      </c>
      <c r="F16" s="141">
        <v>145.5</v>
      </c>
      <c r="G16" s="142">
        <v>267.89999999999998</v>
      </c>
      <c r="H16" s="141">
        <v>153</v>
      </c>
      <c r="I16" s="141">
        <v>159.19999999999999</v>
      </c>
      <c r="J16" s="142">
        <v>312.2</v>
      </c>
      <c r="K16" s="141">
        <v>149.4</v>
      </c>
      <c r="L16" s="141">
        <v>190.9</v>
      </c>
      <c r="M16" s="142">
        <v>340.3</v>
      </c>
      <c r="N16" s="141">
        <v>201.9</v>
      </c>
      <c r="O16" s="141">
        <v>242</v>
      </c>
      <c r="P16" s="142">
        <v>443.9</v>
      </c>
      <c r="Q16" s="141">
        <v>221.7</v>
      </c>
      <c r="R16" s="141">
        <v>265</v>
      </c>
      <c r="S16" s="142">
        <v>486.7</v>
      </c>
      <c r="T16" s="141">
        <v>240.2</v>
      </c>
      <c r="U16" s="141">
        <v>157.9</v>
      </c>
      <c r="V16" s="142">
        <v>398</v>
      </c>
      <c r="W16" s="141">
        <v>118.6</v>
      </c>
      <c r="X16" s="141">
        <v>157.4</v>
      </c>
      <c r="Y16" s="142">
        <v>276.10000000000002</v>
      </c>
      <c r="Z16" s="141">
        <v>154.4</v>
      </c>
      <c r="AA16" s="141">
        <v>185.9</v>
      </c>
      <c r="AB16" s="142">
        <v>340.3</v>
      </c>
      <c r="AC16" s="141">
        <v>191.4</v>
      </c>
      <c r="AD16" s="141">
        <v>200.4</v>
      </c>
      <c r="AE16" s="142">
        <v>391.8</v>
      </c>
      <c r="AF16" s="141">
        <v>207.2</v>
      </c>
      <c r="AG16" s="141">
        <v>209.4</v>
      </c>
      <c r="AH16" s="142">
        <v>416.5</v>
      </c>
      <c r="AI16" s="141">
        <v>232.3</v>
      </c>
      <c r="AJ16" s="141">
        <v>220.5</v>
      </c>
      <c r="AK16" s="142">
        <v>452.7</v>
      </c>
      <c r="AL16" s="224">
        <v>213.1</v>
      </c>
      <c r="AM16" s="141">
        <v>241.9</v>
      </c>
      <c r="AN16" s="142">
        <v>455</v>
      </c>
      <c r="AO16" s="224">
        <v>198.9</v>
      </c>
      <c r="AP16" s="141">
        <v>240.7</v>
      </c>
      <c r="AQ16" s="142">
        <v>439.6</v>
      </c>
      <c r="AR16" s="224">
        <v>220</v>
      </c>
      <c r="AS16" s="141">
        <v>243.4</v>
      </c>
      <c r="AT16" s="142">
        <v>463.4</v>
      </c>
      <c r="AU16" s="224">
        <v>245.7</v>
      </c>
      <c r="AV16" s="141">
        <v>287.2</v>
      </c>
      <c r="AW16" s="142">
        <v>532.9</v>
      </c>
      <c r="AX16" s="224">
        <v>249.4</v>
      </c>
      <c r="AY16" s="141">
        <v>297.3</v>
      </c>
      <c r="AZ16" s="142">
        <v>546.70000000000005</v>
      </c>
      <c r="BA16" s="224">
        <v>236.3</v>
      </c>
      <c r="BB16" s="141">
        <v>276.2</v>
      </c>
      <c r="BC16" s="142">
        <v>512.6</v>
      </c>
      <c r="BD16" s="224">
        <v>254.2</v>
      </c>
      <c r="BE16" s="141">
        <v>330.5</v>
      </c>
      <c r="BF16" s="142">
        <v>584.70000000000005</v>
      </c>
      <c r="BG16" s="224">
        <v>354.5</v>
      </c>
      <c r="BH16" s="141">
        <v>342.4</v>
      </c>
      <c r="BI16" s="142">
        <v>697</v>
      </c>
      <c r="BJ16" s="224">
        <v>287.3</v>
      </c>
      <c r="BK16" s="141">
        <v>342.4</v>
      </c>
      <c r="BL16" s="142">
        <v>629.70000000000005</v>
      </c>
      <c r="BM16" s="224">
        <v>296.60000000000002</v>
      </c>
    </row>
    <row r="17" spans="1:65" s="154" customFormat="1" ht="13.5" customHeight="1" x14ac:dyDescent="0.2">
      <c r="A17" s="195" t="s">
        <v>253</v>
      </c>
      <c r="B17" s="141">
        <v>53.9</v>
      </c>
      <c r="C17" s="141">
        <v>60.8</v>
      </c>
      <c r="D17" s="142">
        <v>114.7</v>
      </c>
      <c r="E17" s="141">
        <v>54.6</v>
      </c>
      <c r="F17" s="141">
        <v>63.4</v>
      </c>
      <c r="G17" s="142">
        <v>118</v>
      </c>
      <c r="H17" s="141">
        <v>78.3</v>
      </c>
      <c r="I17" s="141">
        <v>73.900000000000006</v>
      </c>
      <c r="J17" s="142">
        <v>152.19999999999999</v>
      </c>
      <c r="K17" s="141">
        <v>71.7</v>
      </c>
      <c r="L17" s="141">
        <v>89.1</v>
      </c>
      <c r="M17" s="142">
        <v>160.80000000000001</v>
      </c>
      <c r="N17" s="141">
        <v>91.4</v>
      </c>
      <c r="O17" s="141">
        <v>99.1</v>
      </c>
      <c r="P17" s="142">
        <v>190.5</v>
      </c>
      <c r="Q17" s="141">
        <v>111.1</v>
      </c>
      <c r="R17" s="141">
        <v>143.1</v>
      </c>
      <c r="S17" s="142">
        <v>254.2</v>
      </c>
      <c r="T17" s="141">
        <v>139.6</v>
      </c>
      <c r="U17" s="141">
        <v>100</v>
      </c>
      <c r="V17" s="142">
        <v>239.6</v>
      </c>
      <c r="W17" s="141">
        <v>112.4</v>
      </c>
      <c r="X17" s="141">
        <v>125.7</v>
      </c>
      <c r="Y17" s="142">
        <v>238.1</v>
      </c>
      <c r="Z17" s="141">
        <v>107.2</v>
      </c>
      <c r="AA17" s="141">
        <v>128.6</v>
      </c>
      <c r="AB17" s="142">
        <v>235.9</v>
      </c>
      <c r="AC17" s="141">
        <v>133.69999999999999</v>
      </c>
      <c r="AD17" s="141">
        <v>154.19999999999999</v>
      </c>
      <c r="AE17" s="142">
        <v>287.8</v>
      </c>
      <c r="AF17" s="141">
        <v>126</v>
      </c>
      <c r="AG17" s="141">
        <v>151.5</v>
      </c>
      <c r="AH17" s="142">
        <v>277.60000000000002</v>
      </c>
      <c r="AI17" s="141">
        <v>146.19999999999999</v>
      </c>
      <c r="AJ17" s="141">
        <v>133.19999999999999</v>
      </c>
      <c r="AK17" s="142">
        <v>279.39999999999998</v>
      </c>
      <c r="AL17" s="224">
        <v>168.3</v>
      </c>
      <c r="AM17" s="141">
        <v>151.5</v>
      </c>
      <c r="AN17" s="142">
        <v>319.89999999999998</v>
      </c>
      <c r="AO17" s="224">
        <v>160.1</v>
      </c>
      <c r="AP17" s="141">
        <v>146.6</v>
      </c>
      <c r="AQ17" s="142">
        <v>306.7</v>
      </c>
      <c r="AR17" s="224">
        <v>150.5</v>
      </c>
      <c r="AS17" s="141">
        <v>175.9</v>
      </c>
      <c r="AT17" s="142">
        <v>326.3</v>
      </c>
      <c r="AU17" s="224">
        <v>172.3</v>
      </c>
      <c r="AV17" s="141">
        <v>158</v>
      </c>
      <c r="AW17" s="142">
        <v>330.4</v>
      </c>
      <c r="AX17" s="224">
        <v>147.9</v>
      </c>
      <c r="AY17" s="141">
        <v>133</v>
      </c>
      <c r="AZ17" s="142">
        <v>280.89999999999998</v>
      </c>
      <c r="BA17" s="224">
        <v>144.4</v>
      </c>
      <c r="BB17" s="141">
        <v>104.9</v>
      </c>
      <c r="BC17" s="142">
        <v>249.3</v>
      </c>
      <c r="BD17" s="224">
        <v>127.2</v>
      </c>
      <c r="BE17" s="141">
        <v>145.5</v>
      </c>
      <c r="BF17" s="142">
        <v>272.8</v>
      </c>
      <c r="BG17" s="224">
        <v>169.8</v>
      </c>
      <c r="BH17" s="141">
        <v>170.4</v>
      </c>
      <c r="BI17" s="142">
        <v>340.1</v>
      </c>
      <c r="BJ17" s="224">
        <v>140.30000000000001</v>
      </c>
      <c r="BK17" s="141">
        <v>132</v>
      </c>
      <c r="BL17" s="142">
        <v>272.3</v>
      </c>
      <c r="BM17" s="224">
        <v>131.19999999999999</v>
      </c>
    </row>
    <row r="18" spans="1:65" s="154" customFormat="1" ht="13.5" customHeight="1" x14ac:dyDescent="0.2">
      <c r="A18" s="195" t="s">
        <v>254</v>
      </c>
      <c r="B18" s="141">
        <v>80.3</v>
      </c>
      <c r="C18" s="141">
        <v>84.3</v>
      </c>
      <c r="D18" s="142">
        <v>164.6</v>
      </c>
      <c r="E18" s="141">
        <v>88</v>
      </c>
      <c r="F18" s="141">
        <v>105.2</v>
      </c>
      <c r="G18" s="142">
        <v>193.2</v>
      </c>
      <c r="H18" s="141">
        <v>123.2</v>
      </c>
      <c r="I18" s="141">
        <v>117.1</v>
      </c>
      <c r="J18" s="142">
        <v>240.3</v>
      </c>
      <c r="K18" s="141">
        <v>97.2</v>
      </c>
      <c r="L18" s="141">
        <v>113.3</v>
      </c>
      <c r="M18" s="142">
        <v>210.5</v>
      </c>
      <c r="N18" s="141">
        <v>118.7</v>
      </c>
      <c r="O18" s="141">
        <v>117.9</v>
      </c>
      <c r="P18" s="142">
        <v>236.6</v>
      </c>
      <c r="Q18" s="141">
        <v>128.69999999999999</v>
      </c>
      <c r="R18" s="141">
        <v>140.69999999999999</v>
      </c>
      <c r="S18" s="142">
        <v>269.5</v>
      </c>
      <c r="T18" s="141">
        <v>184.9</v>
      </c>
      <c r="U18" s="141">
        <v>116.5</v>
      </c>
      <c r="V18" s="142">
        <v>301.39999999999998</v>
      </c>
      <c r="W18" s="141">
        <v>110.8</v>
      </c>
      <c r="X18" s="141">
        <v>128.9</v>
      </c>
      <c r="Y18" s="142">
        <v>239.6</v>
      </c>
      <c r="Z18" s="141">
        <v>122</v>
      </c>
      <c r="AA18" s="141">
        <v>122.8</v>
      </c>
      <c r="AB18" s="142">
        <v>244.8</v>
      </c>
      <c r="AC18" s="141">
        <v>110.7</v>
      </c>
      <c r="AD18" s="141">
        <v>110.6</v>
      </c>
      <c r="AE18" s="142">
        <v>221.3</v>
      </c>
      <c r="AF18" s="141">
        <v>103</v>
      </c>
      <c r="AG18" s="141">
        <v>113</v>
      </c>
      <c r="AH18" s="142">
        <v>216</v>
      </c>
      <c r="AI18" s="141">
        <v>112.9</v>
      </c>
      <c r="AJ18" s="141">
        <v>123.2</v>
      </c>
      <c r="AK18" s="142">
        <v>236.2</v>
      </c>
      <c r="AL18" s="224">
        <v>124.3</v>
      </c>
      <c r="AM18" s="141">
        <v>129</v>
      </c>
      <c r="AN18" s="142">
        <v>253.3</v>
      </c>
      <c r="AO18" s="224">
        <v>120.8</v>
      </c>
      <c r="AP18" s="141">
        <v>114.5</v>
      </c>
      <c r="AQ18" s="142">
        <v>235.3</v>
      </c>
      <c r="AR18" s="224">
        <v>117.8</v>
      </c>
      <c r="AS18" s="141">
        <v>134.6</v>
      </c>
      <c r="AT18" s="142">
        <v>252.4</v>
      </c>
      <c r="AU18" s="224">
        <v>121.8</v>
      </c>
      <c r="AV18" s="141">
        <v>144.4</v>
      </c>
      <c r="AW18" s="142">
        <v>266.3</v>
      </c>
      <c r="AX18" s="224">
        <v>143.19999999999999</v>
      </c>
      <c r="AY18" s="141">
        <v>123.2</v>
      </c>
      <c r="AZ18" s="142">
        <v>266.39999999999998</v>
      </c>
      <c r="BA18" s="224">
        <v>121.1</v>
      </c>
      <c r="BB18" s="141">
        <v>67.900000000000006</v>
      </c>
      <c r="BC18" s="142">
        <v>189</v>
      </c>
      <c r="BD18" s="224">
        <v>130</v>
      </c>
      <c r="BE18" s="141">
        <v>115.9</v>
      </c>
      <c r="BF18" s="142">
        <v>245.8</v>
      </c>
      <c r="BG18" s="224">
        <v>122.1</v>
      </c>
      <c r="BH18" s="141">
        <v>170.3</v>
      </c>
      <c r="BI18" s="142">
        <v>292.5</v>
      </c>
      <c r="BJ18" s="224">
        <v>136.80000000000001</v>
      </c>
      <c r="BK18" s="141">
        <v>148.1</v>
      </c>
      <c r="BL18" s="142">
        <v>284.89999999999998</v>
      </c>
      <c r="BM18" s="224">
        <v>136</v>
      </c>
    </row>
    <row r="19" spans="1:65" s="154" customFormat="1" ht="13.5" customHeight="1" x14ac:dyDescent="0.2">
      <c r="A19" s="195" t="s">
        <v>255</v>
      </c>
      <c r="B19" s="141">
        <v>7.4</v>
      </c>
      <c r="C19" s="141">
        <v>7.5</v>
      </c>
      <c r="D19" s="142">
        <v>14.9</v>
      </c>
      <c r="E19" s="141">
        <v>7</v>
      </c>
      <c r="F19" s="141">
        <v>9</v>
      </c>
      <c r="G19" s="142">
        <v>16.100000000000001</v>
      </c>
      <c r="H19" s="141">
        <v>11.5</v>
      </c>
      <c r="I19" s="141">
        <v>12.3</v>
      </c>
      <c r="J19" s="142">
        <v>23.8</v>
      </c>
      <c r="K19" s="141">
        <v>21.1</v>
      </c>
      <c r="L19" s="141">
        <v>53.4</v>
      </c>
      <c r="M19" s="142">
        <v>74.5</v>
      </c>
      <c r="N19" s="141">
        <v>54.4</v>
      </c>
      <c r="O19" s="141">
        <v>60.8</v>
      </c>
      <c r="P19" s="142">
        <v>115.2</v>
      </c>
      <c r="Q19" s="141">
        <v>83.2</v>
      </c>
      <c r="R19" s="141">
        <v>94.1</v>
      </c>
      <c r="S19" s="142">
        <v>177.3</v>
      </c>
      <c r="T19" s="141">
        <v>98.9</v>
      </c>
      <c r="U19" s="141">
        <v>52.5</v>
      </c>
      <c r="V19" s="142">
        <v>151.4</v>
      </c>
      <c r="W19" s="141">
        <v>70.599999999999994</v>
      </c>
      <c r="X19" s="141">
        <v>68.099999999999994</v>
      </c>
      <c r="Y19" s="142">
        <v>138.69999999999999</v>
      </c>
      <c r="Z19" s="141">
        <v>71.599999999999994</v>
      </c>
      <c r="AA19" s="141">
        <v>67.099999999999994</v>
      </c>
      <c r="AB19" s="142">
        <v>138.69999999999999</v>
      </c>
      <c r="AC19" s="141">
        <v>71.5</v>
      </c>
      <c r="AD19" s="141">
        <v>67.900000000000006</v>
      </c>
      <c r="AE19" s="142">
        <v>139.4</v>
      </c>
      <c r="AF19" s="141">
        <v>68.8</v>
      </c>
      <c r="AG19" s="141">
        <v>79.400000000000006</v>
      </c>
      <c r="AH19" s="142">
        <v>148.19999999999999</v>
      </c>
      <c r="AI19" s="141">
        <v>90.2</v>
      </c>
      <c r="AJ19" s="141">
        <v>76.3</v>
      </c>
      <c r="AK19" s="142">
        <v>166.5</v>
      </c>
      <c r="AL19" s="224">
        <v>78.8</v>
      </c>
      <c r="AM19" s="141">
        <v>86.5</v>
      </c>
      <c r="AN19" s="142">
        <v>165.3</v>
      </c>
      <c r="AO19" s="224">
        <v>82.9</v>
      </c>
      <c r="AP19" s="141">
        <v>84.5</v>
      </c>
      <c r="AQ19" s="142">
        <v>167.4</v>
      </c>
      <c r="AR19" s="224">
        <v>97.3</v>
      </c>
      <c r="AS19" s="141">
        <v>112.7</v>
      </c>
      <c r="AT19" s="142">
        <v>210</v>
      </c>
      <c r="AU19" s="224">
        <v>102.9</v>
      </c>
      <c r="AV19" s="141">
        <v>101.3</v>
      </c>
      <c r="AW19" s="142">
        <v>204.2</v>
      </c>
      <c r="AX19" s="224">
        <v>114</v>
      </c>
      <c r="AY19" s="141">
        <v>95</v>
      </c>
      <c r="AZ19" s="142">
        <v>209</v>
      </c>
      <c r="BA19" s="224">
        <v>106.9</v>
      </c>
      <c r="BB19" s="141">
        <v>99.1</v>
      </c>
      <c r="BC19" s="142">
        <v>206</v>
      </c>
      <c r="BD19" s="224">
        <v>109.3</v>
      </c>
      <c r="BE19" s="141">
        <v>101.1</v>
      </c>
      <c r="BF19" s="142">
        <v>210.4</v>
      </c>
      <c r="BG19" s="224">
        <v>119.6</v>
      </c>
      <c r="BH19" s="141">
        <v>157.19999999999999</v>
      </c>
      <c r="BI19" s="142">
        <v>276.8</v>
      </c>
      <c r="BJ19" s="224">
        <v>112.3</v>
      </c>
      <c r="BK19" s="141">
        <v>85.6</v>
      </c>
      <c r="BL19" s="142">
        <v>198</v>
      </c>
      <c r="BM19" s="224">
        <v>85</v>
      </c>
    </row>
    <row r="20" spans="1:65" s="154" customFormat="1" ht="13.35" customHeight="1" x14ac:dyDescent="0.2">
      <c r="A20" s="195" t="s">
        <v>190</v>
      </c>
      <c r="B20" s="141">
        <v>3.4</v>
      </c>
      <c r="C20" s="141">
        <v>2.4</v>
      </c>
      <c r="D20" s="142">
        <v>5.8</v>
      </c>
      <c r="E20" s="141">
        <v>3</v>
      </c>
      <c r="F20" s="141">
        <v>3.5</v>
      </c>
      <c r="G20" s="142">
        <v>6.5</v>
      </c>
      <c r="H20" s="141">
        <v>3.6</v>
      </c>
      <c r="I20" s="141">
        <v>2.8</v>
      </c>
      <c r="J20" s="142">
        <v>6.5</v>
      </c>
      <c r="K20" s="141">
        <v>3</v>
      </c>
      <c r="L20" s="141">
        <v>3.9</v>
      </c>
      <c r="M20" s="142">
        <v>6.9</v>
      </c>
      <c r="N20" s="141">
        <v>4.5</v>
      </c>
      <c r="O20" s="141">
        <v>3.8</v>
      </c>
      <c r="P20" s="142">
        <v>8.3000000000000007</v>
      </c>
      <c r="Q20" s="141">
        <v>3.9</v>
      </c>
      <c r="R20" s="141">
        <v>2</v>
      </c>
      <c r="S20" s="142">
        <v>5.9</v>
      </c>
      <c r="T20" s="141">
        <v>0</v>
      </c>
      <c r="U20" s="141">
        <v>0</v>
      </c>
      <c r="V20" s="142">
        <v>0</v>
      </c>
      <c r="W20" s="141">
        <v>0</v>
      </c>
      <c r="X20" s="141">
        <v>0</v>
      </c>
      <c r="Y20" s="142">
        <v>0</v>
      </c>
      <c r="Z20" s="141">
        <v>0</v>
      </c>
      <c r="AA20" s="141">
        <v>0</v>
      </c>
      <c r="AB20" s="142">
        <v>0</v>
      </c>
      <c r="AC20" s="141">
        <v>0</v>
      </c>
      <c r="AD20" s="141">
        <v>0</v>
      </c>
      <c r="AE20" s="142">
        <v>0</v>
      </c>
      <c r="AF20" s="141">
        <v>0</v>
      </c>
      <c r="AG20" s="141">
        <v>0</v>
      </c>
      <c r="AH20" s="142">
        <v>0</v>
      </c>
      <c r="AI20" s="141">
        <v>0</v>
      </c>
      <c r="AJ20" s="141">
        <v>0</v>
      </c>
      <c r="AK20" s="142">
        <v>0</v>
      </c>
      <c r="AL20" s="224">
        <v>0</v>
      </c>
      <c r="AM20" s="141">
        <v>0</v>
      </c>
      <c r="AN20" s="142">
        <v>0</v>
      </c>
      <c r="AO20" s="224">
        <v>0</v>
      </c>
      <c r="AP20" s="141">
        <v>0</v>
      </c>
      <c r="AQ20" s="142">
        <v>0</v>
      </c>
      <c r="AR20" s="224">
        <v>0</v>
      </c>
      <c r="AS20" s="141">
        <v>0</v>
      </c>
      <c r="AT20" s="142">
        <v>0</v>
      </c>
      <c r="AU20" s="224">
        <v>0</v>
      </c>
      <c r="AV20" s="141">
        <v>0</v>
      </c>
      <c r="AW20" s="142">
        <v>0</v>
      </c>
      <c r="AX20" s="224">
        <v>0</v>
      </c>
      <c r="AY20" s="141">
        <v>0</v>
      </c>
      <c r="AZ20" s="142">
        <v>0</v>
      </c>
      <c r="BA20" s="224">
        <v>0</v>
      </c>
      <c r="BB20" s="141">
        <v>0</v>
      </c>
      <c r="BC20" s="142">
        <v>0</v>
      </c>
      <c r="BD20" s="224">
        <v>0</v>
      </c>
      <c r="BE20" s="141">
        <v>0</v>
      </c>
      <c r="BF20" s="142">
        <v>0</v>
      </c>
      <c r="BG20" s="224">
        <v>0</v>
      </c>
      <c r="BH20" s="141">
        <v>0</v>
      </c>
      <c r="BI20" s="142">
        <v>0</v>
      </c>
      <c r="BJ20" s="224">
        <v>0</v>
      </c>
      <c r="BK20" s="141">
        <v>0</v>
      </c>
      <c r="BL20" s="142">
        <v>0</v>
      </c>
      <c r="BM20" s="224">
        <v>0</v>
      </c>
    </row>
    <row r="21" spans="1:65" s="154" customFormat="1" ht="13.35" customHeight="1" x14ac:dyDescent="0.2">
      <c r="A21" s="195" t="s">
        <v>251</v>
      </c>
      <c r="B21" s="141">
        <v>42.6</v>
      </c>
      <c r="C21" s="141">
        <v>41.4</v>
      </c>
      <c r="D21" s="142">
        <v>83.9</v>
      </c>
      <c r="E21" s="141">
        <v>51.4</v>
      </c>
      <c r="F21" s="141">
        <v>92.6</v>
      </c>
      <c r="G21" s="142">
        <v>144</v>
      </c>
      <c r="H21" s="141">
        <v>187.9</v>
      </c>
      <c r="I21" s="141">
        <v>167.2</v>
      </c>
      <c r="J21" s="142">
        <v>355.2</v>
      </c>
      <c r="K21" s="141">
        <v>162.4</v>
      </c>
      <c r="L21" s="141">
        <v>149.6</v>
      </c>
      <c r="M21" s="142">
        <v>312</v>
      </c>
      <c r="N21" s="141">
        <v>209.5</v>
      </c>
      <c r="O21" s="141">
        <v>197.7</v>
      </c>
      <c r="P21" s="142">
        <v>407.2</v>
      </c>
      <c r="Q21" s="141">
        <v>233.6</v>
      </c>
      <c r="R21" s="141">
        <v>207.3</v>
      </c>
      <c r="S21" s="142">
        <v>440.9</v>
      </c>
      <c r="T21" s="141">
        <v>266.2</v>
      </c>
      <c r="U21" s="141">
        <v>247.1</v>
      </c>
      <c r="V21" s="142">
        <v>513.20000000000005</v>
      </c>
      <c r="W21" s="141">
        <v>242.2</v>
      </c>
      <c r="X21" s="141">
        <v>260.7</v>
      </c>
      <c r="Y21" s="142">
        <v>503</v>
      </c>
      <c r="Z21" s="141">
        <v>320.3</v>
      </c>
      <c r="AA21" s="141">
        <v>270.7</v>
      </c>
      <c r="AB21" s="142">
        <v>591</v>
      </c>
      <c r="AC21" s="141">
        <v>310</v>
      </c>
      <c r="AD21" s="141">
        <v>225.1</v>
      </c>
      <c r="AE21" s="142">
        <v>535.20000000000005</v>
      </c>
      <c r="AF21" s="141">
        <v>251.8</v>
      </c>
      <c r="AG21" s="141">
        <v>191.4</v>
      </c>
      <c r="AH21" s="142">
        <v>443.3</v>
      </c>
      <c r="AI21" s="141">
        <v>256.89999999999998</v>
      </c>
      <c r="AJ21" s="141">
        <v>228.4</v>
      </c>
      <c r="AK21" s="142">
        <v>485.3</v>
      </c>
      <c r="AL21" s="224">
        <v>210.9</v>
      </c>
      <c r="AM21" s="141">
        <v>184.8</v>
      </c>
      <c r="AN21" s="142">
        <v>395.6</v>
      </c>
      <c r="AO21" s="224">
        <v>268.60000000000002</v>
      </c>
      <c r="AP21" s="141">
        <v>234.3</v>
      </c>
      <c r="AQ21" s="142">
        <v>502.9</v>
      </c>
      <c r="AR21" s="224">
        <v>249.4</v>
      </c>
      <c r="AS21" s="141">
        <v>240.1</v>
      </c>
      <c r="AT21" s="142">
        <v>489.5</v>
      </c>
      <c r="AU21" s="224">
        <v>280.7</v>
      </c>
      <c r="AV21" s="141">
        <v>279.7</v>
      </c>
      <c r="AW21" s="142">
        <v>560.5</v>
      </c>
      <c r="AX21" s="224">
        <v>379</v>
      </c>
      <c r="AY21" s="141">
        <v>321.3</v>
      </c>
      <c r="AZ21" s="142">
        <v>700.3</v>
      </c>
      <c r="BA21" s="224">
        <v>435.7</v>
      </c>
      <c r="BB21" s="141">
        <v>311.8</v>
      </c>
      <c r="BC21" s="142">
        <v>747.4</v>
      </c>
      <c r="BD21" s="224">
        <v>419.5</v>
      </c>
      <c r="BE21" s="141">
        <v>413.5</v>
      </c>
      <c r="BF21" s="142">
        <v>833</v>
      </c>
      <c r="BG21" s="224">
        <v>599.1</v>
      </c>
      <c r="BH21" s="141">
        <v>565.4</v>
      </c>
      <c r="BI21" s="142">
        <v>1164.5</v>
      </c>
      <c r="BJ21" s="224">
        <v>757.5</v>
      </c>
      <c r="BK21" s="141">
        <v>488.2</v>
      </c>
      <c r="BL21" s="142">
        <v>1245.7</v>
      </c>
      <c r="BM21" s="224">
        <v>454.1</v>
      </c>
    </row>
    <row r="22" spans="1:65" s="154" customFormat="1" ht="13.5" customHeight="1" x14ac:dyDescent="0.2">
      <c r="A22" s="195" t="s">
        <v>17</v>
      </c>
      <c r="B22" s="141">
        <v>-47.399999999999977</v>
      </c>
      <c r="C22" s="141">
        <v>-46.399999999999977</v>
      </c>
      <c r="D22" s="142">
        <v>-93.699999999999932</v>
      </c>
      <c r="E22" s="141">
        <v>-55.499999999999943</v>
      </c>
      <c r="F22" s="141">
        <v>-43.900000000000034</v>
      </c>
      <c r="G22" s="142">
        <v>-99.599999999999909</v>
      </c>
      <c r="H22" s="141">
        <v>-58.600000000000023</v>
      </c>
      <c r="I22" s="141">
        <v>-48.300000000000011</v>
      </c>
      <c r="J22" s="142">
        <v>-107.10000000000002</v>
      </c>
      <c r="K22" s="141">
        <v>-45.300000000000068</v>
      </c>
      <c r="L22" s="141">
        <v>-22.499999999999886</v>
      </c>
      <c r="M22" s="142">
        <v>-67.700000000000045</v>
      </c>
      <c r="N22" s="141">
        <v>-9.1000000000000227</v>
      </c>
      <c r="O22" s="141">
        <v>-17.399999999999977</v>
      </c>
      <c r="P22" s="142">
        <v>-26.5</v>
      </c>
      <c r="Q22" s="141">
        <v>-36.699999999999932</v>
      </c>
      <c r="R22" s="141">
        <v>-27.799999999999955</v>
      </c>
      <c r="S22" s="142">
        <v>-64.599999999999909</v>
      </c>
      <c r="T22" s="141">
        <v>-51.899999999999977</v>
      </c>
      <c r="U22" s="141">
        <v>-9.0999999999999091</v>
      </c>
      <c r="V22" s="142">
        <v>-60.800000000000182</v>
      </c>
      <c r="W22" s="141">
        <v>-25.899999999999864</v>
      </c>
      <c r="X22" s="141">
        <v>-20.899999999999864</v>
      </c>
      <c r="Y22" s="142">
        <v>-46.799999999999955</v>
      </c>
      <c r="Z22" s="141">
        <v>-35.799999999999955</v>
      </c>
      <c r="AA22" s="141">
        <v>-28</v>
      </c>
      <c r="AB22" s="142">
        <v>-63.900000000000091</v>
      </c>
      <c r="AC22" s="141">
        <v>-25.699999999999818</v>
      </c>
      <c r="AD22" s="141">
        <v>-12.5</v>
      </c>
      <c r="AE22" s="142">
        <v>-38.200000000000045</v>
      </c>
      <c r="AF22" s="141">
        <v>-13.700000000000045</v>
      </c>
      <c r="AG22" s="141">
        <v>-18.099999999999795</v>
      </c>
      <c r="AH22" s="142">
        <v>-31.899999999999864</v>
      </c>
      <c r="AI22" s="141">
        <v>-16.800000000000068</v>
      </c>
      <c r="AJ22" s="141">
        <v>-9.4999999999998863</v>
      </c>
      <c r="AK22" s="142">
        <v>-26.299999999999955</v>
      </c>
      <c r="AL22" s="224">
        <v>-10.199999999999932</v>
      </c>
      <c r="AM22" s="141">
        <v>-23.700000000000045</v>
      </c>
      <c r="AN22" s="142">
        <v>-33.900000000000091</v>
      </c>
      <c r="AO22" s="224">
        <v>-31.300000000000068</v>
      </c>
      <c r="AP22" s="141">
        <v>-8.5999999999999091</v>
      </c>
      <c r="AQ22" s="142">
        <v>-39.899999999999864</v>
      </c>
      <c r="AR22" s="224">
        <v>-17.799999999999955</v>
      </c>
      <c r="AS22" s="141">
        <v>-25.400000000000091</v>
      </c>
      <c r="AT22" s="142">
        <v>-43.100000000000136</v>
      </c>
      <c r="AU22" s="224">
        <v>-10.799999999999841</v>
      </c>
      <c r="AV22" s="141">
        <v>-14.600000000000023</v>
      </c>
      <c r="AW22" s="142">
        <v>-25.699999999999818</v>
      </c>
      <c r="AX22" s="224">
        <v>-14.699999999999932</v>
      </c>
      <c r="AY22" s="141">
        <v>-1.0999999999999091</v>
      </c>
      <c r="AZ22" s="142">
        <v>-15.899999999999864</v>
      </c>
      <c r="BA22" s="224">
        <v>-0.40000000000009095</v>
      </c>
      <c r="BB22" s="141">
        <v>-0.20000000000004547</v>
      </c>
      <c r="BC22" s="142">
        <v>-0.50000000000022737</v>
      </c>
      <c r="BD22" s="224">
        <v>0</v>
      </c>
      <c r="BE22" s="141">
        <v>0</v>
      </c>
      <c r="BF22" s="142">
        <v>0</v>
      </c>
      <c r="BG22" s="224">
        <v>-0.1999999999998181</v>
      </c>
      <c r="BH22" s="141">
        <v>-0.1999999999998181</v>
      </c>
      <c r="BI22" s="142">
        <v>-0.40000000000009095</v>
      </c>
      <c r="BJ22" s="224">
        <v>-0.50000000000022737</v>
      </c>
      <c r="BK22" s="141">
        <v>0.60000000000013642</v>
      </c>
      <c r="BL22" s="142">
        <v>0</v>
      </c>
      <c r="BM22" s="224">
        <v>-0.70000000000004547</v>
      </c>
    </row>
    <row r="23" spans="1:65" s="173" customFormat="1" ht="13.5" customHeight="1" x14ac:dyDescent="0.2">
      <c r="A23" s="196" t="s">
        <v>18</v>
      </c>
      <c r="B23" s="197">
        <v>260.10000000000002</v>
      </c>
      <c r="C23" s="197">
        <v>269.5</v>
      </c>
      <c r="D23" s="198">
        <v>529.6</v>
      </c>
      <c r="E23" s="197">
        <v>270.8</v>
      </c>
      <c r="F23" s="197">
        <v>375.3</v>
      </c>
      <c r="G23" s="198">
        <v>646.1</v>
      </c>
      <c r="H23" s="197">
        <v>498.9</v>
      </c>
      <c r="I23" s="197">
        <v>484.2</v>
      </c>
      <c r="J23" s="198">
        <v>983.1</v>
      </c>
      <c r="K23" s="197">
        <v>459.5</v>
      </c>
      <c r="L23" s="197">
        <v>577.70000000000005</v>
      </c>
      <c r="M23" s="198">
        <v>1037.3</v>
      </c>
      <c r="N23" s="197">
        <v>671.3</v>
      </c>
      <c r="O23" s="197">
        <v>703.9</v>
      </c>
      <c r="P23" s="198">
        <v>1375.2</v>
      </c>
      <c r="Q23" s="197">
        <v>745.5</v>
      </c>
      <c r="R23" s="197">
        <v>824.40000000000009</v>
      </c>
      <c r="S23" s="198">
        <v>1569.9</v>
      </c>
      <c r="T23" s="197">
        <v>877.9</v>
      </c>
      <c r="U23" s="197">
        <v>664.90000000000009</v>
      </c>
      <c r="V23" s="198">
        <v>1542.8</v>
      </c>
      <c r="W23" s="197">
        <v>628.70000000000005</v>
      </c>
      <c r="X23" s="197">
        <v>719.90000000000009</v>
      </c>
      <c r="Y23" s="198">
        <v>1348.7</v>
      </c>
      <c r="Z23" s="197">
        <v>739.7</v>
      </c>
      <c r="AA23" s="197">
        <v>747.09999999999991</v>
      </c>
      <c r="AB23" s="198">
        <v>1486.8</v>
      </c>
      <c r="AC23" s="197">
        <v>791.60000000000014</v>
      </c>
      <c r="AD23" s="197">
        <v>745.7</v>
      </c>
      <c r="AE23" s="198">
        <v>1537.3000000000002</v>
      </c>
      <c r="AF23" s="197">
        <v>743.09999999999991</v>
      </c>
      <c r="AG23" s="197">
        <v>726.60000000000014</v>
      </c>
      <c r="AH23" s="198">
        <v>1469.7</v>
      </c>
      <c r="AI23" s="197">
        <v>821.69999999999993</v>
      </c>
      <c r="AJ23" s="197">
        <v>772.1</v>
      </c>
      <c r="AK23" s="198">
        <v>1593.8</v>
      </c>
      <c r="AL23" s="242">
        <v>785.2</v>
      </c>
      <c r="AM23" s="197">
        <v>770</v>
      </c>
      <c r="AN23" s="198">
        <v>1555.1999999999998</v>
      </c>
      <c r="AO23" s="242">
        <v>800</v>
      </c>
      <c r="AP23" s="197">
        <v>812</v>
      </c>
      <c r="AQ23" s="198">
        <v>1612.0000000000002</v>
      </c>
      <c r="AR23" s="242">
        <v>817.2</v>
      </c>
      <c r="AS23" s="197">
        <v>881.3</v>
      </c>
      <c r="AT23" s="198">
        <v>1698.5</v>
      </c>
      <c r="AU23" s="242">
        <v>912.6</v>
      </c>
      <c r="AV23" s="197">
        <v>955.99999999999989</v>
      </c>
      <c r="AW23" s="198">
        <v>1868.6000000000001</v>
      </c>
      <c r="AX23" s="242">
        <v>1018.8000000000001</v>
      </c>
      <c r="AY23" s="197">
        <v>968.7</v>
      </c>
      <c r="AZ23" s="198">
        <v>1987.4</v>
      </c>
      <c r="BA23" s="242">
        <v>1044</v>
      </c>
      <c r="BB23" s="197">
        <v>859.7</v>
      </c>
      <c r="BC23" s="198">
        <v>1903.8</v>
      </c>
      <c r="BD23" s="242">
        <v>1040.1999999999998</v>
      </c>
      <c r="BE23" s="197">
        <v>1106.5</v>
      </c>
      <c r="BF23" s="198">
        <v>2146.6999999999998</v>
      </c>
      <c r="BG23" s="242">
        <v>1364.9</v>
      </c>
      <c r="BH23" s="197">
        <v>1405.5</v>
      </c>
      <c r="BI23" s="198">
        <v>2770.4999999999995</v>
      </c>
      <c r="BJ23" s="242">
        <v>1433.6999999999998</v>
      </c>
      <c r="BK23" s="197">
        <v>1196.9000000000001</v>
      </c>
      <c r="BL23" s="198">
        <v>2630.6000000000004</v>
      </c>
      <c r="BM23" s="242">
        <v>1102.2</v>
      </c>
    </row>
    <row r="24" spans="1:65" s="173" customFormat="1" ht="6" customHeight="1" x14ac:dyDescent="0.2">
      <c r="A24" s="196"/>
      <c r="B24" s="146"/>
      <c r="C24" s="146"/>
      <c r="D24" s="142"/>
      <c r="E24" s="146"/>
      <c r="F24" s="146"/>
      <c r="G24" s="142"/>
      <c r="H24" s="146"/>
      <c r="I24" s="146"/>
      <c r="J24" s="142"/>
      <c r="K24" s="146"/>
      <c r="L24" s="146"/>
      <c r="M24" s="142"/>
      <c r="N24" s="146"/>
      <c r="O24" s="146"/>
      <c r="P24" s="142"/>
      <c r="Q24" s="146"/>
      <c r="R24" s="146"/>
      <c r="S24" s="142"/>
      <c r="T24" s="146"/>
      <c r="U24" s="146"/>
      <c r="V24" s="142"/>
      <c r="W24" s="146"/>
      <c r="X24" s="146"/>
      <c r="Y24" s="142"/>
      <c r="Z24" s="146"/>
      <c r="AA24" s="146"/>
      <c r="AB24" s="142"/>
      <c r="AC24" s="146"/>
      <c r="AD24" s="146"/>
      <c r="AE24" s="142"/>
      <c r="AF24" s="146"/>
      <c r="AG24" s="146"/>
      <c r="AH24" s="142"/>
      <c r="AI24" s="146"/>
      <c r="AJ24" s="146"/>
      <c r="AK24" s="142"/>
      <c r="AL24" s="228"/>
      <c r="AM24" s="146"/>
      <c r="AN24" s="142"/>
      <c r="AO24" s="228"/>
      <c r="AP24" s="146"/>
      <c r="AQ24" s="142"/>
      <c r="AR24" s="228"/>
      <c r="AS24" s="146"/>
      <c r="AT24" s="142"/>
      <c r="AU24" s="228"/>
      <c r="AV24" s="146"/>
      <c r="AW24" s="142"/>
      <c r="AX24" s="228"/>
      <c r="AY24" s="146"/>
      <c r="AZ24" s="142"/>
      <c r="BA24" s="228"/>
      <c r="BB24" s="146"/>
      <c r="BC24" s="142"/>
      <c r="BD24" s="228"/>
      <c r="BE24" s="146"/>
      <c r="BF24" s="142"/>
      <c r="BG24" s="228"/>
      <c r="BH24" s="146"/>
      <c r="BI24" s="142"/>
      <c r="BJ24" s="228"/>
      <c r="BK24" s="146"/>
      <c r="BL24" s="142"/>
      <c r="BM24" s="228"/>
    </row>
    <row r="25" spans="1:65" s="154" customFormat="1" ht="15.75" customHeight="1" x14ac:dyDescent="0.2">
      <c r="A25" s="194" t="s">
        <v>193</v>
      </c>
      <c r="B25" s="141"/>
      <c r="C25" s="141"/>
      <c r="D25" s="142"/>
      <c r="E25" s="141"/>
      <c r="F25" s="141"/>
      <c r="G25" s="142"/>
      <c r="H25" s="141"/>
      <c r="I25" s="141"/>
      <c r="J25" s="142"/>
      <c r="K25" s="141"/>
      <c r="L25" s="141"/>
      <c r="M25" s="142"/>
      <c r="N25" s="141"/>
      <c r="O25" s="141"/>
      <c r="P25" s="142"/>
      <c r="Q25" s="141"/>
      <c r="R25" s="141"/>
      <c r="S25" s="142"/>
      <c r="T25" s="141"/>
      <c r="U25" s="141"/>
      <c r="V25" s="142"/>
      <c r="W25" s="141"/>
      <c r="X25" s="141"/>
      <c r="Y25" s="142"/>
      <c r="Z25" s="141"/>
      <c r="AA25" s="141"/>
      <c r="AB25" s="142"/>
      <c r="AC25" s="141"/>
      <c r="AD25" s="141"/>
      <c r="AE25" s="142"/>
      <c r="AF25" s="141"/>
      <c r="AG25" s="141"/>
      <c r="AH25" s="142"/>
      <c r="AI25" s="141"/>
      <c r="AJ25" s="141"/>
      <c r="AK25" s="142"/>
      <c r="AL25" s="224"/>
      <c r="AM25" s="141"/>
      <c r="AN25" s="142"/>
      <c r="AO25" s="224"/>
      <c r="AP25" s="141"/>
      <c r="AQ25" s="142"/>
      <c r="AR25" s="224"/>
      <c r="AS25" s="141"/>
      <c r="AT25" s="142"/>
      <c r="AU25" s="224"/>
      <c r="AV25" s="141"/>
      <c r="AW25" s="142"/>
      <c r="AX25" s="224"/>
      <c r="AY25" s="141"/>
      <c r="AZ25" s="142"/>
      <c r="BA25" s="224"/>
      <c r="BB25" s="141"/>
      <c r="BC25" s="142"/>
      <c r="BD25" s="224"/>
      <c r="BE25" s="141"/>
      <c r="BF25" s="142"/>
      <c r="BG25" s="224"/>
      <c r="BH25" s="141"/>
      <c r="BI25" s="142"/>
      <c r="BJ25" s="224"/>
      <c r="BK25" s="141"/>
      <c r="BL25" s="142"/>
      <c r="BM25" s="224"/>
    </row>
    <row r="26" spans="1:65" s="154" customFormat="1" ht="13.5" customHeight="1" x14ac:dyDescent="0.2">
      <c r="A26" s="195" t="s">
        <v>252</v>
      </c>
      <c r="B26" s="141">
        <v>27.4</v>
      </c>
      <c r="C26" s="141">
        <v>24.4</v>
      </c>
      <c r="D26" s="142">
        <v>51.8</v>
      </c>
      <c r="E26" s="141">
        <v>24.4</v>
      </c>
      <c r="F26" s="141">
        <v>30.4</v>
      </c>
      <c r="G26" s="142">
        <v>54.9</v>
      </c>
      <c r="H26" s="141">
        <v>25.6</v>
      </c>
      <c r="I26" s="141">
        <v>27.3</v>
      </c>
      <c r="J26" s="142">
        <v>52.9</v>
      </c>
      <c r="K26" s="141">
        <v>17.7</v>
      </c>
      <c r="L26" s="141">
        <v>22</v>
      </c>
      <c r="M26" s="142">
        <v>39.6</v>
      </c>
      <c r="N26" s="141">
        <v>36.9</v>
      </c>
      <c r="O26" s="141">
        <v>24.9</v>
      </c>
      <c r="P26" s="142">
        <v>61.8</v>
      </c>
      <c r="Q26" s="141">
        <v>22.2</v>
      </c>
      <c r="R26" s="141">
        <v>44.5</v>
      </c>
      <c r="S26" s="142">
        <v>66.7</v>
      </c>
      <c r="T26" s="141">
        <v>1.8</v>
      </c>
      <c r="U26" s="141">
        <v>12.7</v>
      </c>
      <c r="V26" s="142">
        <v>14.5</v>
      </c>
      <c r="W26" s="141">
        <v>19.899999999999999</v>
      </c>
      <c r="X26" s="141">
        <v>21.5</v>
      </c>
      <c r="Y26" s="142">
        <v>41.4</v>
      </c>
      <c r="Z26" s="141">
        <v>12.2</v>
      </c>
      <c r="AA26" s="141">
        <v>21.9</v>
      </c>
      <c r="AB26" s="142">
        <v>34.1</v>
      </c>
      <c r="AC26" s="141">
        <v>16.8</v>
      </c>
      <c r="AD26" s="141">
        <v>23.5</v>
      </c>
      <c r="AE26" s="142">
        <v>40.200000000000003</v>
      </c>
      <c r="AF26" s="141">
        <v>27.5</v>
      </c>
      <c r="AG26" s="141">
        <v>34.200000000000003</v>
      </c>
      <c r="AH26" s="142">
        <v>61.7</v>
      </c>
      <c r="AI26" s="141">
        <v>36.9</v>
      </c>
      <c r="AJ26" s="141">
        <v>29.2</v>
      </c>
      <c r="AK26" s="142">
        <v>66.099999999999994</v>
      </c>
      <c r="AL26" s="224">
        <v>28.3</v>
      </c>
      <c r="AM26" s="141">
        <v>36.9</v>
      </c>
      <c r="AN26" s="142">
        <v>65.2</v>
      </c>
      <c r="AO26" s="224">
        <v>29.3</v>
      </c>
      <c r="AP26" s="141">
        <v>39.1</v>
      </c>
      <c r="AQ26" s="142">
        <v>68.400000000000006</v>
      </c>
      <c r="AR26" s="224">
        <v>31.5</v>
      </c>
      <c r="AS26" s="141">
        <v>28.9</v>
      </c>
      <c r="AT26" s="142">
        <v>60.3</v>
      </c>
      <c r="AU26" s="224">
        <v>23.6</v>
      </c>
      <c r="AV26" s="141">
        <v>15.7</v>
      </c>
      <c r="AW26" s="142">
        <v>39.299999999999997</v>
      </c>
      <c r="AX26" s="224">
        <v>0.8</v>
      </c>
      <c r="AY26" s="141">
        <v>-49.5</v>
      </c>
      <c r="AZ26" s="142">
        <v>-48.7</v>
      </c>
      <c r="BA26" s="224">
        <v>18.7</v>
      </c>
      <c r="BB26" s="141">
        <v>31.9</v>
      </c>
      <c r="BC26" s="142">
        <v>50.7</v>
      </c>
      <c r="BD26" s="224">
        <v>38.6</v>
      </c>
      <c r="BE26" s="141">
        <v>41.2</v>
      </c>
      <c r="BF26" s="142">
        <v>79.7</v>
      </c>
      <c r="BG26" s="224">
        <v>40.200000000000003</v>
      </c>
      <c r="BH26" s="141">
        <v>66.099999999999994</v>
      </c>
      <c r="BI26" s="142">
        <v>106.3</v>
      </c>
      <c r="BJ26" s="224">
        <v>11.6</v>
      </c>
      <c r="BK26" s="141">
        <v>57.5</v>
      </c>
      <c r="BL26" s="142">
        <v>69.099999999999994</v>
      </c>
      <c r="BM26" s="224">
        <v>56.4</v>
      </c>
    </row>
    <row r="27" spans="1:65" s="154" customFormat="1" ht="13.5" customHeight="1" x14ac:dyDescent="0.2">
      <c r="A27" s="195" t="s">
        <v>253</v>
      </c>
      <c r="B27" s="141">
        <v>9.1</v>
      </c>
      <c r="C27" s="141">
        <v>8</v>
      </c>
      <c r="D27" s="142">
        <v>17.100000000000001</v>
      </c>
      <c r="E27" s="141">
        <v>8</v>
      </c>
      <c r="F27" s="141">
        <v>11.7</v>
      </c>
      <c r="G27" s="142">
        <v>19.7</v>
      </c>
      <c r="H27" s="141">
        <v>11.5</v>
      </c>
      <c r="I27" s="141">
        <v>10.199999999999999</v>
      </c>
      <c r="J27" s="142">
        <v>21.8</v>
      </c>
      <c r="K27" s="141">
        <v>9.9</v>
      </c>
      <c r="L27" s="141">
        <v>13.9</v>
      </c>
      <c r="M27" s="142">
        <v>23.8</v>
      </c>
      <c r="N27" s="141">
        <v>11.6</v>
      </c>
      <c r="O27" s="141">
        <v>10.8</v>
      </c>
      <c r="P27" s="142">
        <v>22.5</v>
      </c>
      <c r="Q27" s="141">
        <v>9.5</v>
      </c>
      <c r="R27" s="141">
        <v>13.4</v>
      </c>
      <c r="S27" s="142">
        <v>22.9</v>
      </c>
      <c r="T27" s="141">
        <v>-7.4</v>
      </c>
      <c r="U27" s="141">
        <v>-7.2</v>
      </c>
      <c r="V27" s="142">
        <v>-14.6</v>
      </c>
      <c r="W27" s="141">
        <v>11.4</v>
      </c>
      <c r="X27" s="141">
        <v>23.3</v>
      </c>
      <c r="Y27" s="142">
        <v>34.700000000000003</v>
      </c>
      <c r="Z27" s="141">
        <v>12.6</v>
      </c>
      <c r="AA27" s="141">
        <v>15.2</v>
      </c>
      <c r="AB27" s="142">
        <v>27.8</v>
      </c>
      <c r="AC27" s="141">
        <v>6</v>
      </c>
      <c r="AD27" s="141">
        <v>17.899999999999999</v>
      </c>
      <c r="AE27" s="142">
        <v>23.9</v>
      </c>
      <c r="AF27" s="141">
        <v>8.3000000000000007</v>
      </c>
      <c r="AG27" s="141">
        <v>12.2</v>
      </c>
      <c r="AH27" s="142">
        <v>20.5</v>
      </c>
      <c r="AI27" s="141">
        <v>3.4</v>
      </c>
      <c r="AJ27" s="141">
        <v>8.3000000000000007</v>
      </c>
      <c r="AK27" s="142">
        <v>11.7</v>
      </c>
      <c r="AL27" s="224">
        <v>9.8000000000000007</v>
      </c>
      <c r="AM27" s="141">
        <v>11.7</v>
      </c>
      <c r="AN27" s="142">
        <v>21.5</v>
      </c>
      <c r="AO27" s="224">
        <v>15</v>
      </c>
      <c r="AP27" s="141">
        <v>14.3</v>
      </c>
      <c r="AQ27" s="142">
        <v>29.3</v>
      </c>
      <c r="AR27" s="224">
        <v>12.7</v>
      </c>
      <c r="AS27" s="141">
        <v>-37.6</v>
      </c>
      <c r="AT27" s="142">
        <v>-24.9</v>
      </c>
      <c r="AU27" s="224">
        <v>14</v>
      </c>
      <c r="AV27" s="141">
        <v>10.9</v>
      </c>
      <c r="AW27" s="142">
        <v>24.8</v>
      </c>
      <c r="AX27" s="224">
        <v>2.1</v>
      </c>
      <c r="AY27" s="141">
        <v>8.8000000000000007</v>
      </c>
      <c r="AZ27" s="142">
        <v>10.9</v>
      </c>
      <c r="BA27" s="224">
        <v>14.5</v>
      </c>
      <c r="BB27" s="141">
        <v>4.0999999999999996</v>
      </c>
      <c r="BC27" s="142">
        <v>18.5</v>
      </c>
      <c r="BD27" s="224">
        <v>12.1</v>
      </c>
      <c r="BE27" s="141">
        <v>21.7</v>
      </c>
      <c r="BF27" s="142">
        <v>33.700000000000003</v>
      </c>
      <c r="BG27" s="224">
        <v>18.100000000000001</v>
      </c>
      <c r="BH27" s="141">
        <v>2.9</v>
      </c>
      <c r="BI27" s="142">
        <v>21</v>
      </c>
      <c r="BJ27" s="224">
        <v>-3.6</v>
      </c>
      <c r="BK27" s="141">
        <v>14.2</v>
      </c>
      <c r="BL27" s="142">
        <v>10.6</v>
      </c>
      <c r="BM27" s="224">
        <v>8</v>
      </c>
    </row>
    <row r="28" spans="1:65" s="154" customFormat="1" ht="13.5" customHeight="1" x14ac:dyDescent="0.2">
      <c r="A28" s="195" t="s">
        <v>254</v>
      </c>
      <c r="B28" s="141">
        <v>16.2</v>
      </c>
      <c r="C28" s="141">
        <v>13.5</v>
      </c>
      <c r="D28" s="142">
        <v>29.7</v>
      </c>
      <c r="E28" s="141">
        <v>13.4</v>
      </c>
      <c r="F28" s="141">
        <v>13.6</v>
      </c>
      <c r="G28" s="142">
        <v>26.9</v>
      </c>
      <c r="H28" s="141">
        <v>10.7</v>
      </c>
      <c r="I28" s="141">
        <v>4</v>
      </c>
      <c r="J28" s="142">
        <v>14.8</v>
      </c>
      <c r="K28" s="141">
        <v>-1</v>
      </c>
      <c r="L28" s="141">
        <v>11.3</v>
      </c>
      <c r="M28" s="142">
        <v>10.199999999999999</v>
      </c>
      <c r="N28" s="141">
        <v>9</v>
      </c>
      <c r="O28" s="141">
        <v>12.5</v>
      </c>
      <c r="P28" s="142">
        <v>21.5</v>
      </c>
      <c r="Q28" s="141">
        <v>12</v>
      </c>
      <c r="R28" s="141">
        <v>14.4</v>
      </c>
      <c r="S28" s="142">
        <v>26.3</v>
      </c>
      <c r="T28" s="141">
        <v>6.8</v>
      </c>
      <c r="U28" s="141">
        <v>-6</v>
      </c>
      <c r="V28" s="142">
        <v>0.8</v>
      </c>
      <c r="W28" s="141">
        <v>13.4</v>
      </c>
      <c r="X28" s="141">
        <v>19.600000000000001</v>
      </c>
      <c r="Y28" s="142">
        <v>33.1</v>
      </c>
      <c r="Z28" s="141">
        <v>15.2</v>
      </c>
      <c r="AA28" s="141">
        <v>20.100000000000001</v>
      </c>
      <c r="AB28" s="142">
        <v>35.200000000000003</v>
      </c>
      <c r="AC28" s="141">
        <v>15.1</v>
      </c>
      <c r="AD28" s="141">
        <v>17.600000000000001</v>
      </c>
      <c r="AE28" s="142">
        <v>32.700000000000003</v>
      </c>
      <c r="AF28" s="141">
        <v>14.2</v>
      </c>
      <c r="AG28" s="141">
        <v>17.5</v>
      </c>
      <c r="AH28" s="142">
        <v>31.7</v>
      </c>
      <c r="AI28" s="141">
        <v>16.899999999999999</v>
      </c>
      <c r="AJ28" s="141">
        <v>18.3</v>
      </c>
      <c r="AK28" s="142">
        <v>35.200000000000003</v>
      </c>
      <c r="AL28" s="224">
        <v>16.100000000000001</v>
      </c>
      <c r="AM28" s="141">
        <v>16.899999999999999</v>
      </c>
      <c r="AN28" s="142">
        <v>32.9</v>
      </c>
      <c r="AO28" s="224">
        <v>18.600000000000001</v>
      </c>
      <c r="AP28" s="141">
        <v>19.8</v>
      </c>
      <c r="AQ28" s="142">
        <v>38.4</v>
      </c>
      <c r="AR28" s="224">
        <v>19</v>
      </c>
      <c r="AS28" s="141">
        <v>15.6</v>
      </c>
      <c r="AT28" s="142">
        <v>34.6</v>
      </c>
      <c r="AU28" s="224">
        <v>11.6</v>
      </c>
      <c r="AV28" s="141">
        <v>13.3</v>
      </c>
      <c r="AW28" s="142">
        <v>24.9</v>
      </c>
      <c r="AX28" s="224">
        <v>8.5</v>
      </c>
      <c r="AY28" s="141">
        <v>-0.9</v>
      </c>
      <c r="AZ28" s="142">
        <v>7.7</v>
      </c>
      <c r="BA28" s="224">
        <v>4.7</v>
      </c>
      <c r="BB28" s="141">
        <v>-4.0999999999999996</v>
      </c>
      <c r="BC28" s="142">
        <v>0.6</v>
      </c>
      <c r="BD28" s="224">
        <v>12.8</v>
      </c>
      <c r="BE28" s="141">
        <v>5.8</v>
      </c>
      <c r="BF28" s="142">
        <v>18.600000000000001</v>
      </c>
      <c r="BG28" s="224">
        <v>5.8</v>
      </c>
      <c r="BH28" s="141">
        <v>14.1</v>
      </c>
      <c r="BI28" s="142">
        <v>19.899999999999999</v>
      </c>
      <c r="BJ28" s="224">
        <v>-9.1</v>
      </c>
      <c r="BK28" s="141">
        <v>-46.5</v>
      </c>
      <c r="BL28" s="142">
        <v>-55.6</v>
      </c>
      <c r="BM28" s="224">
        <v>7.3</v>
      </c>
    </row>
    <row r="29" spans="1:65" s="154" customFormat="1" ht="13.5" customHeight="1" x14ac:dyDescent="0.2">
      <c r="A29" s="195" t="s">
        <v>255</v>
      </c>
      <c r="B29" s="141">
        <v>1.2</v>
      </c>
      <c r="C29" s="141">
        <v>0.9</v>
      </c>
      <c r="D29" s="142">
        <v>2.1</v>
      </c>
      <c r="E29" s="141">
        <v>-0.8</v>
      </c>
      <c r="F29" s="141">
        <v>-0.7</v>
      </c>
      <c r="G29" s="142">
        <v>-1.5</v>
      </c>
      <c r="H29" s="141">
        <v>-0.7</v>
      </c>
      <c r="I29" s="141">
        <v>-5.2</v>
      </c>
      <c r="J29" s="142">
        <v>-5.9</v>
      </c>
      <c r="K29" s="141">
        <v>-4.5999999999999996</v>
      </c>
      <c r="L29" s="141">
        <v>-0.1</v>
      </c>
      <c r="M29" s="142">
        <v>-4.7</v>
      </c>
      <c r="N29" s="141">
        <v>1.5</v>
      </c>
      <c r="O29" s="141">
        <v>3.4</v>
      </c>
      <c r="P29" s="142">
        <v>4.8</v>
      </c>
      <c r="Q29" s="141">
        <v>-28.9</v>
      </c>
      <c r="R29" s="141">
        <v>6.7</v>
      </c>
      <c r="S29" s="142">
        <v>-22.2</v>
      </c>
      <c r="T29" s="141">
        <v>-0.2</v>
      </c>
      <c r="U29" s="141">
        <v>-1.2</v>
      </c>
      <c r="V29" s="142">
        <v>-1.4</v>
      </c>
      <c r="W29" s="141">
        <v>8.1999999999999993</v>
      </c>
      <c r="X29" s="141">
        <v>7.6</v>
      </c>
      <c r="Y29" s="142">
        <v>15.8</v>
      </c>
      <c r="Z29" s="141">
        <v>6.4</v>
      </c>
      <c r="AA29" s="141">
        <v>6.6</v>
      </c>
      <c r="AB29" s="142">
        <v>13</v>
      </c>
      <c r="AC29" s="141">
        <v>6.3</v>
      </c>
      <c r="AD29" s="141">
        <v>7.2</v>
      </c>
      <c r="AE29" s="142">
        <v>13.5</v>
      </c>
      <c r="AF29" s="141">
        <v>7.9</v>
      </c>
      <c r="AG29" s="141">
        <v>8.1999999999999993</v>
      </c>
      <c r="AH29" s="142">
        <v>16.100000000000001</v>
      </c>
      <c r="AI29" s="141">
        <v>10</v>
      </c>
      <c r="AJ29" s="141">
        <v>7.3</v>
      </c>
      <c r="AK29" s="142">
        <v>17.3</v>
      </c>
      <c r="AL29" s="224">
        <v>8</v>
      </c>
      <c r="AM29" s="141">
        <v>11.5</v>
      </c>
      <c r="AN29" s="142">
        <v>19.5</v>
      </c>
      <c r="AO29" s="224">
        <v>12.8</v>
      </c>
      <c r="AP29" s="141">
        <v>11.4</v>
      </c>
      <c r="AQ29" s="142">
        <v>24.2</v>
      </c>
      <c r="AR29" s="224">
        <v>17</v>
      </c>
      <c r="AS29" s="141">
        <v>20.2</v>
      </c>
      <c r="AT29" s="142">
        <v>37.1</v>
      </c>
      <c r="AU29" s="224">
        <v>12.5</v>
      </c>
      <c r="AV29" s="141">
        <v>12.7</v>
      </c>
      <c r="AW29" s="142">
        <v>25.1</v>
      </c>
      <c r="AX29" s="224">
        <v>11</v>
      </c>
      <c r="AY29" s="141">
        <v>8.4</v>
      </c>
      <c r="AZ29" s="142">
        <v>19.399999999999999</v>
      </c>
      <c r="BA29" s="224">
        <v>12.3</v>
      </c>
      <c r="BB29" s="141">
        <v>11.4</v>
      </c>
      <c r="BC29" s="142">
        <v>23.7</v>
      </c>
      <c r="BD29" s="224">
        <v>16.100000000000001</v>
      </c>
      <c r="BE29" s="141">
        <v>7.5</v>
      </c>
      <c r="BF29" s="142">
        <v>23.5</v>
      </c>
      <c r="BG29" s="224">
        <v>8.5</v>
      </c>
      <c r="BH29" s="141">
        <v>13.8</v>
      </c>
      <c r="BI29" s="142">
        <v>22.2</v>
      </c>
      <c r="BJ29" s="224">
        <v>7.2</v>
      </c>
      <c r="BK29" s="141">
        <v>8.6999999999999993</v>
      </c>
      <c r="BL29" s="142">
        <v>16</v>
      </c>
      <c r="BM29" s="224">
        <v>7</v>
      </c>
    </row>
    <row r="30" spans="1:65" s="154" customFormat="1" ht="13.5" customHeight="1" x14ac:dyDescent="0.2">
      <c r="A30" s="195" t="s">
        <v>190</v>
      </c>
      <c r="B30" s="141">
        <v>0.3</v>
      </c>
      <c r="C30" s="141">
        <v>0.2</v>
      </c>
      <c r="D30" s="142">
        <v>0.5</v>
      </c>
      <c r="E30" s="141">
        <v>0.2</v>
      </c>
      <c r="F30" s="141">
        <v>0.6</v>
      </c>
      <c r="G30" s="142">
        <v>0.8</v>
      </c>
      <c r="H30" s="141">
        <v>-0.2</v>
      </c>
      <c r="I30" s="141">
        <v>-1.2</v>
      </c>
      <c r="J30" s="142">
        <v>-1.4</v>
      </c>
      <c r="K30" s="141">
        <v>-5.3</v>
      </c>
      <c r="L30" s="141">
        <v>-1.7</v>
      </c>
      <c r="M30" s="142">
        <v>-7</v>
      </c>
      <c r="N30" s="141">
        <v>-2.5</v>
      </c>
      <c r="O30" s="141">
        <v>-2</v>
      </c>
      <c r="P30" s="142">
        <v>-4.5</v>
      </c>
      <c r="Q30" s="141">
        <v>-0.1</v>
      </c>
      <c r="R30" s="141">
        <v>-4.5</v>
      </c>
      <c r="S30" s="142">
        <v>-4.5999999999999996</v>
      </c>
      <c r="T30" s="141">
        <v>-6.7</v>
      </c>
      <c r="U30" s="141">
        <v>-0.5</v>
      </c>
      <c r="V30" s="142">
        <v>-7.1</v>
      </c>
      <c r="W30" s="141">
        <v>-2.7</v>
      </c>
      <c r="X30" s="141">
        <v>-1.6</v>
      </c>
      <c r="Y30" s="142">
        <v>-4.3</v>
      </c>
      <c r="Z30" s="141">
        <v>-3.1</v>
      </c>
      <c r="AA30" s="141">
        <v>-2.1</v>
      </c>
      <c r="AB30" s="142">
        <v>-5.2</v>
      </c>
      <c r="AC30" s="141">
        <v>-5.3</v>
      </c>
      <c r="AD30" s="141">
        <v>-10</v>
      </c>
      <c r="AE30" s="142">
        <v>-15.3</v>
      </c>
      <c r="AF30" s="141">
        <v>-8.1</v>
      </c>
      <c r="AG30" s="141">
        <v>-5.7</v>
      </c>
      <c r="AH30" s="142">
        <v>-13.8</v>
      </c>
      <c r="AI30" s="141">
        <v>-5.2</v>
      </c>
      <c r="AJ30" s="141">
        <v>-3</v>
      </c>
      <c r="AK30" s="142">
        <v>-8.1999999999999993</v>
      </c>
      <c r="AL30" s="224">
        <v>-3.2</v>
      </c>
      <c r="AM30" s="141">
        <v>1.1000000000000001</v>
      </c>
      <c r="AN30" s="142">
        <v>-2.2000000000000002</v>
      </c>
      <c r="AO30" s="224">
        <v>1.1000000000000001</v>
      </c>
      <c r="AP30" s="141">
        <v>6.2</v>
      </c>
      <c r="AQ30" s="142">
        <v>7.4</v>
      </c>
      <c r="AR30" s="224">
        <v>1.6</v>
      </c>
      <c r="AS30" s="141">
        <v>4.0999999999999996</v>
      </c>
      <c r="AT30" s="142">
        <v>5.7</v>
      </c>
      <c r="AU30" s="224">
        <v>21.2</v>
      </c>
      <c r="AV30" s="141">
        <v>8.5</v>
      </c>
      <c r="AW30" s="142">
        <v>29.7</v>
      </c>
      <c r="AX30" s="224">
        <v>6.9</v>
      </c>
      <c r="AY30" s="141">
        <v>9.4</v>
      </c>
      <c r="AZ30" s="142">
        <v>16.2</v>
      </c>
      <c r="BA30" s="224">
        <v>3.9</v>
      </c>
      <c r="BB30" s="141">
        <v>7.1</v>
      </c>
      <c r="BC30" s="142">
        <v>11</v>
      </c>
      <c r="BD30" s="224">
        <v>14.1</v>
      </c>
      <c r="BE30" s="141">
        <v>12.5</v>
      </c>
      <c r="BF30" s="142">
        <v>26.6</v>
      </c>
      <c r="BG30" s="224">
        <v>13.7</v>
      </c>
      <c r="BH30" s="141">
        <v>15.6</v>
      </c>
      <c r="BI30" s="142">
        <v>29.3</v>
      </c>
      <c r="BJ30" s="224">
        <v>11.4</v>
      </c>
      <c r="BK30" s="141">
        <v>9.1</v>
      </c>
      <c r="BL30" s="142">
        <v>20.5</v>
      </c>
      <c r="BM30" s="224">
        <v>2.6</v>
      </c>
    </row>
    <row r="31" spans="1:65" s="154" customFormat="1" ht="13.5" customHeight="1" x14ac:dyDescent="0.2">
      <c r="A31" s="195" t="s">
        <v>251</v>
      </c>
      <c r="B31" s="141">
        <v>4.9000000000000004</v>
      </c>
      <c r="C31" s="141">
        <v>5.4</v>
      </c>
      <c r="D31" s="142">
        <v>10.3</v>
      </c>
      <c r="E31" s="141">
        <v>6.5</v>
      </c>
      <c r="F31" s="141">
        <v>9.4</v>
      </c>
      <c r="G31" s="142">
        <v>15.8</v>
      </c>
      <c r="H31" s="141">
        <v>11.3</v>
      </c>
      <c r="I31" s="141">
        <v>7.5</v>
      </c>
      <c r="J31" s="142">
        <v>18.899999999999999</v>
      </c>
      <c r="K31" s="141">
        <v>-0.1</v>
      </c>
      <c r="L31" s="141">
        <v>-3.8</v>
      </c>
      <c r="M31" s="142">
        <v>-3.9</v>
      </c>
      <c r="N31" s="141">
        <v>1.2</v>
      </c>
      <c r="O31" s="141">
        <v>-8.3000000000000007</v>
      </c>
      <c r="P31" s="142">
        <v>-7</v>
      </c>
      <c r="Q31" s="141">
        <v>-174.4</v>
      </c>
      <c r="R31" s="141">
        <v>1.7</v>
      </c>
      <c r="S31" s="142">
        <v>-172.8</v>
      </c>
      <c r="T31" s="141">
        <v>-38.799999999999997</v>
      </c>
      <c r="U31" s="141">
        <v>14.8</v>
      </c>
      <c r="V31" s="142">
        <v>-24</v>
      </c>
      <c r="W31" s="141">
        <v>22.6</v>
      </c>
      <c r="X31" s="141">
        <v>18.5</v>
      </c>
      <c r="Y31" s="142">
        <v>41.2</v>
      </c>
      <c r="Z31" s="141">
        <v>93.2</v>
      </c>
      <c r="AA31" s="141">
        <v>24.5</v>
      </c>
      <c r="AB31" s="142">
        <v>117.7</v>
      </c>
      <c r="AC31" s="141">
        <v>30.9</v>
      </c>
      <c r="AD31" s="141">
        <v>22.3</v>
      </c>
      <c r="AE31" s="142">
        <v>53.2</v>
      </c>
      <c r="AF31" s="141">
        <v>17.5</v>
      </c>
      <c r="AG31" s="141">
        <v>16</v>
      </c>
      <c r="AH31" s="142">
        <v>33.5</v>
      </c>
      <c r="AI31" s="141">
        <v>16.5</v>
      </c>
      <c r="AJ31" s="141">
        <v>85</v>
      </c>
      <c r="AK31" s="142">
        <v>101.5</v>
      </c>
      <c r="AL31" s="224">
        <v>14</v>
      </c>
      <c r="AM31" s="141">
        <v>17.600000000000001</v>
      </c>
      <c r="AN31" s="142">
        <v>31.5</v>
      </c>
      <c r="AO31" s="224">
        <v>15.6</v>
      </c>
      <c r="AP31" s="141">
        <v>15.8</v>
      </c>
      <c r="AQ31" s="142">
        <v>31.4</v>
      </c>
      <c r="AR31" s="224">
        <v>-36.299999999999997</v>
      </c>
      <c r="AS31" s="141">
        <v>5.2</v>
      </c>
      <c r="AT31" s="142">
        <v>-31.1</v>
      </c>
      <c r="AU31" s="224">
        <v>25.9</v>
      </c>
      <c r="AV31" s="141">
        <v>11.7</v>
      </c>
      <c r="AW31" s="142">
        <v>37.6</v>
      </c>
      <c r="AX31" s="224">
        <v>43.8</v>
      </c>
      <c r="AY31" s="141">
        <v>25.9</v>
      </c>
      <c r="AZ31" s="142">
        <v>69.7</v>
      </c>
      <c r="BA31" s="224">
        <v>58.9</v>
      </c>
      <c r="BB31" s="141">
        <v>26.9</v>
      </c>
      <c r="BC31" s="142">
        <v>85.7</v>
      </c>
      <c r="BD31" s="224">
        <v>54.1</v>
      </c>
      <c r="BE31" s="141">
        <v>32.299999999999997</v>
      </c>
      <c r="BF31" s="142">
        <v>86.4</v>
      </c>
      <c r="BG31" s="224">
        <v>55.8</v>
      </c>
      <c r="BH31" s="141">
        <v>33.299999999999997</v>
      </c>
      <c r="BI31" s="142">
        <v>89.1</v>
      </c>
      <c r="BJ31" s="224">
        <v>87.1</v>
      </c>
      <c r="BK31" s="141">
        <v>31.1</v>
      </c>
      <c r="BL31" s="142">
        <v>118.2</v>
      </c>
      <c r="BM31" s="224">
        <v>53.7</v>
      </c>
    </row>
    <row r="32" spans="1:65" s="154" customFormat="1" ht="13.5" customHeight="1" x14ac:dyDescent="0.2">
      <c r="A32" s="195" t="s">
        <v>17</v>
      </c>
      <c r="B32" s="141">
        <v>-1.6000000000000014</v>
      </c>
      <c r="C32" s="141">
        <v>-7.3999999999999986</v>
      </c>
      <c r="D32" s="142">
        <v>-9</v>
      </c>
      <c r="E32" s="141">
        <v>-2.5</v>
      </c>
      <c r="F32" s="141">
        <v>-3</v>
      </c>
      <c r="G32" s="142">
        <v>-5.3999999999999915</v>
      </c>
      <c r="H32" s="141">
        <v>-5.9999999999999858</v>
      </c>
      <c r="I32" s="141">
        <v>-2.5999999999999943</v>
      </c>
      <c r="J32" s="142">
        <v>-8.8999999999999915</v>
      </c>
      <c r="K32" s="141">
        <v>-3.7999999999999972</v>
      </c>
      <c r="L32" s="141">
        <v>-7.1000000000000014</v>
      </c>
      <c r="M32" s="142">
        <v>-10.70000000000001</v>
      </c>
      <c r="N32" s="141">
        <v>-4.8000000000000043</v>
      </c>
      <c r="O32" s="141">
        <v>-6.1999999999999957</v>
      </c>
      <c r="P32" s="142">
        <v>-11.099999999999994</v>
      </c>
      <c r="Q32" s="141">
        <v>-11.600000000000023</v>
      </c>
      <c r="R32" s="141">
        <v>-3.5</v>
      </c>
      <c r="S32" s="142">
        <v>-14.999999999999986</v>
      </c>
      <c r="T32" s="141">
        <v>-4.2999999999999972</v>
      </c>
      <c r="U32" s="141">
        <v>-8.4</v>
      </c>
      <c r="V32" s="142">
        <v>-12.899999999999991</v>
      </c>
      <c r="W32" s="141">
        <v>-2.1999999999999886</v>
      </c>
      <c r="X32" s="141">
        <v>-2.5000000000000142</v>
      </c>
      <c r="Y32" s="142">
        <v>-5</v>
      </c>
      <c r="Z32" s="141">
        <v>-2.0999999999999943</v>
      </c>
      <c r="AA32" s="141">
        <v>-2.6999999999999886</v>
      </c>
      <c r="AB32" s="142">
        <v>-4.7000000000000455</v>
      </c>
      <c r="AC32" s="141">
        <v>-2.1000000000000085</v>
      </c>
      <c r="AD32" s="141">
        <v>-2.9000000000000057</v>
      </c>
      <c r="AE32" s="142">
        <v>-4.9999999999999716</v>
      </c>
      <c r="AF32" s="141">
        <v>-2.7999999999999972</v>
      </c>
      <c r="AG32" s="141">
        <v>-4.5</v>
      </c>
      <c r="AH32" s="142">
        <v>-7.0999999999999659</v>
      </c>
      <c r="AI32" s="141">
        <v>-4.5999999999999801</v>
      </c>
      <c r="AJ32" s="141">
        <v>-4.1999999999999886</v>
      </c>
      <c r="AK32" s="142">
        <v>-8.8000000000000114</v>
      </c>
      <c r="AL32" s="224">
        <v>-0.90000000000000568</v>
      </c>
      <c r="AM32" s="141">
        <v>-4.0999999999999943</v>
      </c>
      <c r="AN32" s="142">
        <v>-4.7000000000000171</v>
      </c>
      <c r="AO32" s="224">
        <v>-0.69999999999998863</v>
      </c>
      <c r="AP32" s="141">
        <v>-2.7999999999999972</v>
      </c>
      <c r="AQ32" s="142">
        <v>-3.5999999999999943</v>
      </c>
      <c r="AR32" s="224">
        <v>-3.2000000000000028</v>
      </c>
      <c r="AS32" s="141">
        <v>-2.6999999999999957</v>
      </c>
      <c r="AT32" s="142">
        <v>-5.6999999999999886</v>
      </c>
      <c r="AU32" s="224">
        <v>-2.2000000000000171</v>
      </c>
      <c r="AV32" s="141">
        <v>-5.5000000000000142</v>
      </c>
      <c r="AW32" s="142">
        <v>-7.4999999999999716</v>
      </c>
      <c r="AX32" s="224">
        <v>-1.0999999999999943</v>
      </c>
      <c r="AY32" s="141">
        <v>-1.0999999999999943</v>
      </c>
      <c r="AZ32" s="142">
        <v>-2.2000000000000028</v>
      </c>
      <c r="BA32" s="224">
        <v>-1</v>
      </c>
      <c r="BB32" s="141">
        <v>-0.20000000000000284</v>
      </c>
      <c r="BC32" s="142">
        <v>-0.99999999999997158</v>
      </c>
      <c r="BD32" s="224">
        <v>-1.5999999999999659</v>
      </c>
      <c r="BE32" s="141">
        <v>-5.2000000000000028</v>
      </c>
      <c r="BF32" s="142">
        <v>-6.5</v>
      </c>
      <c r="BG32" s="224">
        <v>-2.8000000000000114</v>
      </c>
      <c r="BH32" s="141">
        <v>-8.0999999999999943</v>
      </c>
      <c r="BI32" s="142">
        <v>-10.800000000000011</v>
      </c>
      <c r="BJ32" s="224">
        <v>-2.6999999999999886</v>
      </c>
      <c r="BK32" s="141">
        <v>-3.2999999999999972</v>
      </c>
      <c r="BL32" s="142">
        <v>-6.0999999999999659</v>
      </c>
      <c r="BM32" s="224">
        <v>0.5</v>
      </c>
    </row>
    <row r="33" spans="1:65" s="173" customFormat="1" ht="13.5" customHeight="1" x14ac:dyDescent="0.2">
      <c r="A33" s="196" t="s">
        <v>18</v>
      </c>
      <c r="B33" s="197">
        <v>57.5</v>
      </c>
      <c r="C33" s="197">
        <v>45</v>
      </c>
      <c r="D33" s="198">
        <v>102.5</v>
      </c>
      <c r="E33" s="197">
        <v>49.2</v>
      </c>
      <c r="F33" s="197">
        <v>62</v>
      </c>
      <c r="G33" s="198">
        <v>111.2</v>
      </c>
      <c r="H33" s="197">
        <v>52.2</v>
      </c>
      <c r="I33" s="197">
        <v>40</v>
      </c>
      <c r="J33" s="198">
        <v>92.2</v>
      </c>
      <c r="K33" s="197">
        <v>12.8</v>
      </c>
      <c r="L33" s="197">
        <v>34.5</v>
      </c>
      <c r="M33" s="198">
        <v>47.3</v>
      </c>
      <c r="N33" s="197">
        <v>52.9</v>
      </c>
      <c r="O33" s="197">
        <v>35.1</v>
      </c>
      <c r="P33" s="198">
        <v>88</v>
      </c>
      <c r="Q33" s="197">
        <v>-171.3</v>
      </c>
      <c r="R33" s="197">
        <v>72.7</v>
      </c>
      <c r="S33" s="198">
        <v>-98.7</v>
      </c>
      <c r="T33" s="197">
        <v>-48.8</v>
      </c>
      <c r="U33" s="197">
        <v>4.1999999999999993</v>
      </c>
      <c r="V33" s="198">
        <v>-44.699999999999989</v>
      </c>
      <c r="W33" s="197">
        <v>70.599999999999994</v>
      </c>
      <c r="X33" s="197">
        <v>86.399999999999991</v>
      </c>
      <c r="Y33" s="198">
        <v>156.89999999999998</v>
      </c>
      <c r="Z33" s="197">
        <v>134.4</v>
      </c>
      <c r="AA33" s="197">
        <v>83.5</v>
      </c>
      <c r="AB33" s="198">
        <v>217.89999999999998</v>
      </c>
      <c r="AC33" s="197">
        <v>67.699999999999989</v>
      </c>
      <c r="AD33" s="197">
        <v>75.599999999999994</v>
      </c>
      <c r="AE33" s="198">
        <v>143.20000000000002</v>
      </c>
      <c r="AF33" s="197">
        <v>64.5</v>
      </c>
      <c r="AG33" s="197">
        <v>77.900000000000006</v>
      </c>
      <c r="AH33" s="198">
        <v>142.60000000000002</v>
      </c>
      <c r="AI33" s="197">
        <v>73.900000000000006</v>
      </c>
      <c r="AJ33" s="197">
        <v>140.9</v>
      </c>
      <c r="AK33" s="198">
        <v>214.8</v>
      </c>
      <c r="AL33" s="242">
        <v>72.099999999999994</v>
      </c>
      <c r="AM33" s="197">
        <v>91.6</v>
      </c>
      <c r="AN33" s="198">
        <v>163.69999999999999</v>
      </c>
      <c r="AO33" s="242">
        <v>91.7</v>
      </c>
      <c r="AP33" s="197">
        <v>103.80000000000001</v>
      </c>
      <c r="AQ33" s="198">
        <v>195.5</v>
      </c>
      <c r="AR33" s="242">
        <v>42.3</v>
      </c>
      <c r="AS33" s="197">
        <v>33.700000000000003</v>
      </c>
      <c r="AT33" s="198">
        <v>76</v>
      </c>
      <c r="AU33" s="242">
        <v>106.6</v>
      </c>
      <c r="AV33" s="197">
        <v>67.3</v>
      </c>
      <c r="AW33" s="198">
        <v>173.9</v>
      </c>
      <c r="AX33" s="242">
        <v>72</v>
      </c>
      <c r="AY33" s="197">
        <v>1</v>
      </c>
      <c r="AZ33" s="198">
        <v>72.999999999999986</v>
      </c>
      <c r="BA33" s="242">
        <v>112</v>
      </c>
      <c r="BB33" s="197">
        <v>77.099999999999994</v>
      </c>
      <c r="BC33" s="198">
        <v>189.20000000000002</v>
      </c>
      <c r="BD33" s="242">
        <v>146.20000000000002</v>
      </c>
      <c r="BE33" s="197">
        <v>115.8</v>
      </c>
      <c r="BF33" s="198">
        <v>262</v>
      </c>
      <c r="BG33" s="242">
        <v>139.30000000000001</v>
      </c>
      <c r="BH33" s="197">
        <v>137.69999999999999</v>
      </c>
      <c r="BI33" s="198">
        <v>276.99999999999994</v>
      </c>
      <c r="BJ33" s="242">
        <v>101.9</v>
      </c>
      <c r="BK33" s="197">
        <v>70.800000000000011</v>
      </c>
      <c r="BL33" s="198">
        <v>172.70000000000002</v>
      </c>
      <c r="BM33" s="242">
        <v>135.5</v>
      </c>
    </row>
    <row r="34" spans="1:65" s="173" customFormat="1" ht="6" customHeight="1" x14ac:dyDescent="0.2">
      <c r="A34" s="196"/>
      <c r="B34" s="146"/>
      <c r="C34" s="146"/>
      <c r="D34" s="142"/>
      <c r="E34" s="146"/>
      <c r="F34" s="146"/>
      <c r="G34" s="142"/>
      <c r="H34" s="146"/>
      <c r="I34" s="146"/>
      <c r="J34" s="142"/>
      <c r="K34" s="146"/>
      <c r="L34" s="146"/>
      <c r="M34" s="142"/>
      <c r="N34" s="146"/>
      <c r="O34" s="146"/>
      <c r="P34" s="142"/>
      <c r="Q34" s="146"/>
      <c r="R34" s="146"/>
      <c r="S34" s="142"/>
      <c r="T34" s="146"/>
      <c r="U34" s="146"/>
      <c r="V34" s="142"/>
      <c r="W34" s="146"/>
      <c r="X34" s="146"/>
      <c r="Y34" s="142"/>
      <c r="Z34" s="146"/>
      <c r="AA34" s="146"/>
      <c r="AB34" s="142"/>
      <c r="AC34" s="146"/>
      <c r="AD34" s="146"/>
      <c r="AE34" s="142"/>
      <c r="AF34" s="146"/>
      <c r="AG34" s="146"/>
      <c r="AH34" s="142"/>
      <c r="AI34" s="146"/>
      <c r="AJ34" s="146"/>
      <c r="AK34" s="142"/>
      <c r="AL34" s="228"/>
      <c r="AM34" s="146"/>
      <c r="AN34" s="142"/>
      <c r="AO34" s="228"/>
      <c r="AP34" s="146"/>
      <c r="AQ34" s="142"/>
      <c r="AR34" s="228"/>
      <c r="AS34" s="146"/>
      <c r="AT34" s="142"/>
      <c r="AU34" s="228"/>
      <c r="AV34" s="146"/>
      <c r="AW34" s="142"/>
      <c r="AX34" s="228"/>
      <c r="AY34" s="146"/>
      <c r="AZ34" s="142"/>
      <c r="BA34" s="228"/>
      <c r="BB34" s="146"/>
      <c r="BC34" s="142"/>
      <c r="BD34" s="228"/>
      <c r="BE34" s="146"/>
      <c r="BF34" s="142"/>
      <c r="BG34" s="228"/>
      <c r="BH34" s="146"/>
      <c r="BI34" s="142"/>
      <c r="BJ34" s="228"/>
      <c r="BK34" s="146"/>
      <c r="BL34" s="142"/>
      <c r="BM34" s="228"/>
    </row>
    <row r="35" spans="1:65" s="154" customFormat="1" ht="15.75" customHeight="1" x14ac:dyDescent="0.2">
      <c r="A35" s="194" t="s">
        <v>194</v>
      </c>
      <c r="B35" s="141"/>
      <c r="C35" s="141"/>
      <c r="D35" s="142"/>
      <c r="E35" s="141"/>
      <c r="F35" s="141"/>
      <c r="G35" s="142"/>
      <c r="H35" s="141"/>
      <c r="I35" s="141"/>
      <c r="J35" s="142"/>
      <c r="K35" s="141"/>
      <c r="L35" s="141"/>
      <c r="M35" s="142"/>
      <c r="N35" s="141"/>
      <c r="O35" s="141"/>
      <c r="P35" s="142"/>
      <c r="Q35" s="141"/>
      <c r="R35" s="141"/>
      <c r="S35" s="142"/>
      <c r="T35" s="141"/>
      <c r="U35" s="141"/>
      <c r="V35" s="142"/>
      <c r="W35" s="141"/>
      <c r="X35" s="141"/>
      <c r="Y35" s="142"/>
      <c r="Z35" s="141"/>
      <c r="AA35" s="141"/>
      <c r="AB35" s="142"/>
      <c r="AC35" s="141"/>
      <c r="AD35" s="141"/>
      <c r="AE35" s="142"/>
      <c r="AF35" s="141"/>
      <c r="AG35" s="141"/>
      <c r="AH35" s="142"/>
      <c r="AI35" s="141"/>
      <c r="AJ35" s="141"/>
      <c r="AK35" s="142"/>
      <c r="AL35" s="224"/>
      <c r="AM35" s="141"/>
      <c r="AN35" s="142"/>
      <c r="AO35" s="224"/>
      <c r="AP35" s="141"/>
      <c r="AQ35" s="142"/>
      <c r="AR35" s="224"/>
      <c r="AS35" s="141"/>
      <c r="AT35" s="142"/>
      <c r="AU35" s="224"/>
      <c r="AV35" s="141"/>
      <c r="AW35" s="142"/>
      <c r="AX35" s="224"/>
      <c r="AY35" s="141"/>
      <c r="AZ35" s="142"/>
      <c r="BA35" s="224"/>
      <c r="BB35" s="141"/>
      <c r="BC35" s="142"/>
      <c r="BD35" s="224"/>
      <c r="BE35" s="141"/>
      <c r="BF35" s="142"/>
      <c r="BG35" s="224"/>
      <c r="BH35" s="141"/>
      <c r="BI35" s="142"/>
      <c r="BJ35" s="224"/>
      <c r="BK35" s="141"/>
      <c r="BL35" s="142"/>
      <c r="BM35" s="224"/>
    </row>
    <row r="36" spans="1:65" s="154" customFormat="1" ht="13.5" customHeight="1" x14ac:dyDescent="0.2">
      <c r="A36" s="195" t="s">
        <v>252</v>
      </c>
      <c r="B36" s="141">
        <v>27.4</v>
      </c>
      <c r="C36" s="141">
        <v>24.4</v>
      </c>
      <c r="D36" s="142">
        <v>51.8</v>
      </c>
      <c r="E36" s="141">
        <v>24.4</v>
      </c>
      <c r="F36" s="141">
        <v>30.4</v>
      </c>
      <c r="G36" s="142">
        <v>54.9</v>
      </c>
      <c r="H36" s="141">
        <v>25.6</v>
      </c>
      <c r="I36" s="141">
        <v>27.3</v>
      </c>
      <c r="J36" s="142">
        <v>52.9</v>
      </c>
      <c r="K36" s="141">
        <v>18.7</v>
      </c>
      <c r="L36" s="141">
        <v>21.9</v>
      </c>
      <c r="M36" s="142">
        <v>40.6</v>
      </c>
      <c r="N36" s="141">
        <v>36.9</v>
      </c>
      <c r="O36" s="141">
        <v>24.9</v>
      </c>
      <c r="P36" s="142">
        <v>61.8</v>
      </c>
      <c r="Q36" s="141">
        <v>22.2</v>
      </c>
      <c r="R36" s="141">
        <v>44.5</v>
      </c>
      <c r="S36" s="142">
        <v>66.7</v>
      </c>
      <c r="T36" s="141">
        <v>23.8</v>
      </c>
      <c r="U36" s="141">
        <v>15.7</v>
      </c>
      <c r="V36" s="142">
        <v>39.5</v>
      </c>
      <c r="W36" s="141">
        <v>19.899999999999999</v>
      </c>
      <c r="X36" s="141">
        <v>21.5</v>
      </c>
      <c r="Y36" s="142">
        <v>41.4</v>
      </c>
      <c r="Z36" s="141">
        <v>12.2</v>
      </c>
      <c r="AA36" s="141">
        <v>21.9</v>
      </c>
      <c r="AB36" s="142">
        <v>34.1</v>
      </c>
      <c r="AC36" s="141">
        <v>16.8</v>
      </c>
      <c r="AD36" s="141">
        <v>23.5</v>
      </c>
      <c r="AE36" s="142">
        <v>40.200000000000003</v>
      </c>
      <c r="AF36" s="141">
        <v>27.5</v>
      </c>
      <c r="AG36" s="141">
        <v>34.200000000000003</v>
      </c>
      <c r="AH36" s="142">
        <v>61.7</v>
      </c>
      <c r="AI36" s="141">
        <v>36.9</v>
      </c>
      <c r="AJ36" s="141">
        <v>29.2</v>
      </c>
      <c r="AK36" s="142">
        <v>66.099999999999994</v>
      </c>
      <c r="AL36" s="224">
        <v>28.3</v>
      </c>
      <c r="AM36" s="141">
        <v>36.9</v>
      </c>
      <c r="AN36" s="142">
        <v>65.2</v>
      </c>
      <c r="AO36" s="224">
        <v>29.3</v>
      </c>
      <c r="AP36" s="141">
        <v>39.1</v>
      </c>
      <c r="AQ36" s="142">
        <v>68.400000000000006</v>
      </c>
      <c r="AR36" s="224">
        <v>31.5</v>
      </c>
      <c r="AS36" s="141">
        <v>28.9</v>
      </c>
      <c r="AT36" s="142">
        <v>60.3</v>
      </c>
      <c r="AU36" s="224">
        <v>23.6</v>
      </c>
      <c r="AV36" s="141">
        <v>15.7</v>
      </c>
      <c r="AW36" s="142">
        <v>39.299999999999997</v>
      </c>
      <c r="AX36" s="224">
        <v>3</v>
      </c>
      <c r="AY36" s="141">
        <v>17.899999999999999</v>
      </c>
      <c r="AZ36" s="142">
        <v>21</v>
      </c>
      <c r="BA36" s="224">
        <v>19.899999999999999</v>
      </c>
      <c r="BB36" s="141">
        <v>32</v>
      </c>
      <c r="BC36" s="142">
        <v>51.9</v>
      </c>
      <c r="BD36" s="224">
        <v>38.6</v>
      </c>
      <c r="BE36" s="141">
        <v>41.2</v>
      </c>
      <c r="BF36" s="142">
        <v>79.7</v>
      </c>
      <c r="BG36" s="224">
        <v>40.200000000000003</v>
      </c>
      <c r="BH36" s="141">
        <v>28.7</v>
      </c>
      <c r="BI36" s="142">
        <v>69</v>
      </c>
      <c r="BJ36" s="224">
        <v>11.6</v>
      </c>
      <c r="BK36" s="141">
        <v>57.5</v>
      </c>
      <c r="BL36" s="142">
        <v>69.099999999999994</v>
      </c>
      <c r="BM36" s="224">
        <v>56.4</v>
      </c>
    </row>
    <row r="37" spans="1:65" s="154" customFormat="1" ht="13.5" customHeight="1" x14ac:dyDescent="0.2">
      <c r="A37" s="195" t="s">
        <v>253</v>
      </c>
      <c r="B37" s="141">
        <v>9.1</v>
      </c>
      <c r="C37" s="141">
        <v>8</v>
      </c>
      <c r="D37" s="142">
        <v>17.100000000000001</v>
      </c>
      <c r="E37" s="141">
        <v>8</v>
      </c>
      <c r="F37" s="141">
        <v>11.7</v>
      </c>
      <c r="G37" s="142">
        <v>19.7</v>
      </c>
      <c r="H37" s="141">
        <v>11.5</v>
      </c>
      <c r="I37" s="141">
        <v>10.199999999999999</v>
      </c>
      <c r="J37" s="142">
        <v>21.8</v>
      </c>
      <c r="K37" s="141">
        <v>10.9</v>
      </c>
      <c r="L37" s="141">
        <v>15.9</v>
      </c>
      <c r="M37" s="142">
        <v>26.8</v>
      </c>
      <c r="N37" s="141">
        <v>11.6</v>
      </c>
      <c r="O37" s="141">
        <v>10.8</v>
      </c>
      <c r="P37" s="142">
        <v>22.5</v>
      </c>
      <c r="Q37" s="141">
        <v>9.5</v>
      </c>
      <c r="R37" s="141">
        <v>13.4</v>
      </c>
      <c r="S37" s="142">
        <v>22.9</v>
      </c>
      <c r="T37" s="141">
        <v>-7.4</v>
      </c>
      <c r="U37" s="141">
        <v>-5.3</v>
      </c>
      <c r="V37" s="142">
        <v>-12.7</v>
      </c>
      <c r="W37" s="141">
        <v>11.4</v>
      </c>
      <c r="X37" s="141">
        <v>23.3</v>
      </c>
      <c r="Y37" s="142">
        <v>34.700000000000003</v>
      </c>
      <c r="Z37" s="141">
        <v>12.6</v>
      </c>
      <c r="AA37" s="141">
        <v>15.2</v>
      </c>
      <c r="AB37" s="142">
        <v>27.8</v>
      </c>
      <c r="AC37" s="141">
        <v>6</v>
      </c>
      <c r="AD37" s="141">
        <v>14.5</v>
      </c>
      <c r="AE37" s="142">
        <v>20.5</v>
      </c>
      <c r="AF37" s="141">
        <v>8.3000000000000007</v>
      </c>
      <c r="AG37" s="141">
        <v>12.2</v>
      </c>
      <c r="AH37" s="142">
        <v>20.5</v>
      </c>
      <c r="AI37" s="141">
        <v>3.4</v>
      </c>
      <c r="AJ37" s="141">
        <v>8.3000000000000007</v>
      </c>
      <c r="AK37" s="142">
        <v>11.7</v>
      </c>
      <c r="AL37" s="224">
        <v>9.8000000000000007</v>
      </c>
      <c r="AM37" s="141">
        <v>12.9</v>
      </c>
      <c r="AN37" s="142">
        <v>22.7</v>
      </c>
      <c r="AO37" s="224">
        <v>15</v>
      </c>
      <c r="AP37" s="141">
        <v>14.3</v>
      </c>
      <c r="AQ37" s="142">
        <v>29.3</v>
      </c>
      <c r="AR37" s="224">
        <v>12.7</v>
      </c>
      <c r="AS37" s="141">
        <v>12.7</v>
      </c>
      <c r="AT37" s="142">
        <v>25.4</v>
      </c>
      <c r="AU37" s="224">
        <v>14</v>
      </c>
      <c r="AV37" s="141">
        <v>10.9</v>
      </c>
      <c r="AW37" s="142">
        <v>24.8</v>
      </c>
      <c r="AX37" s="224">
        <v>3.3</v>
      </c>
      <c r="AY37" s="141">
        <v>9.1999999999999993</v>
      </c>
      <c r="AZ37" s="142">
        <v>12.5</v>
      </c>
      <c r="BA37" s="224">
        <v>14.7</v>
      </c>
      <c r="BB37" s="141">
        <v>4.0999999999999996</v>
      </c>
      <c r="BC37" s="142">
        <v>18.8</v>
      </c>
      <c r="BD37" s="224">
        <v>12.1</v>
      </c>
      <c r="BE37" s="141">
        <v>21.7</v>
      </c>
      <c r="BF37" s="142">
        <v>33.700000000000003</v>
      </c>
      <c r="BG37" s="224">
        <v>18.100000000000001</v>
      </c>
      <c r="BH37" s="141">
        <v>2.9</v>
      </c>
      <c r="BI37" s="142">
        <v>21</v>
      </c>
      <c r="BJ37" s="224">
        <v>-3.6</v>
      </c>
      <c r="BK37" s="141">
        <v>14.2</v>
      </c>
      <c r="BL37" s="142">
        <v>10.6</v>
      </c>
      <c r="BM37" s="224">
        <v>8</v>
      </c>
    </row>
    <row r="38" spans="1:65" s="154" customFormat="1" ht="13.5" customHeight="1" x14ac:dyDescent="0.2">
      <c r="A38" s="195" t="s">
        <v>254</v>
      </c>
      <c r="B38" s="141">
        <v>16.2</v>
      </c>
      <c r="C38" s="141">
        <v>13.5</v>
      </c>
      <c r="D38" s="142">
        <v>29.7</v>
      </c>
      <c r="E38" s="141">
        <v>13.4</v>
      </c>
      <c r="F38" s="141">
        <v>13.6</v>
      </c>
      <c r="G38" s="142">
        <v>26.9</v>
      </c>
      <c r="H38" s="141">
        <v>10.7</v>
      </c>
      <c r="I38" s="141">
        <v>4</v>
      </c>
      <c r="J38" s="142">
        <v>14.8</v>
      </c>
      <c r="K38" s="141">
        <v>-1</v>
      </c>
      <c r="L38" s="141">
        <v>12.3</v>
      </c>
      <c r="M38" s="142">
        <v>11.2</v>
      </c>
      <c r="N38" s="141">
        <v>9</v>
      </c>
      <c r="O38" s="141">
        <v>12.5</v>
      </c>
      <c r="P38" s="142">
        <v>21.5</v>
      </c>
      <c r="Q38" s="141">
        <v>12</v>
      </c>
      <c r="R38" s="141">
        <v>14.4</v>
      </c>
      <c r="S38" s="142">
        <v>26.3</v>
      </c>
      <c r="T38" s="141">
        <v>6.8</v>
      </c>
      <c r="U38" s="141">
        <v>-3.3</v>
      </c>
      <c r="V38" s="142">
        <v>3.5</v>
      </c>
      <c r="W38" s="141">
        <v>13.4</v>
      </c>
      <c r="X38" s="141">
        <v>19.600000000000001</v>
      </c>
      <c r="Y38" s="142">
        <v>33.1</v>
      </c>
      <c r="Z38" s="141">
        <v>15.2</v>
      </c>
      <c r="AA38" s="141">
        <v>20.100000000000001</v>
      </c>
      <c r="AB38" s="142">
        <v>35.200000000000003</v>
      </c>
      <c r="AC38" s="141">
        <v>15.1</v>
      </c>
      <c r="AD38" s="141">
        <v>17.600000000000001</v>
      </c>
      <c r="AE38" s="142">
        <v>32.700000000000003</v>
      </c>
      <c r="AF38" s="141">
        <v>14.2</v>
      </c>
      <c r="AG38" s="141">
        <v>17.899999999999999</v>
      </c>
      <c r="AH38" s="142">
        <v>32.1</v>
      </c>
      <c r="AI38" s="141">
        <v>16.899999999999999</v>
      </c>
      <c r="AJ38" s="141">
        <v>18.3</v>
      </c>
      <c r="AK38" s="142">
        <v>35.200000000000003</v>
      </c>
      <c r="AL38" s="224">
        <v>16.100000000000001</v>
      </c>
      <c r="AM38" s="141">
        <v>16.899999999999999</v>
      </c>
      <c r="AN38" s="142">
        <v>32.9</v>
      </c>
      <c r="AO38" s="224">
        <v>18.600000000000001</v>
      </c>
      <c r="AP38" s="141">
        <v>19.8</v>
      </c>
      <c r="AQ38" s="142">
        <v>38.4</v>
      </c>
      <c r="AR38" s="224">
        <v>19</v>
      </c>
      <c r="AS38" s="141">
        <v>15.6</v>
      </c>
      <c r="AT38" s="142">
        <v>34.6</v>
      </c>
      <c r="AU38" s="224">
        <v>11.6</v>
      </c>
      <c r="AV38" s="141">
        <v>13.3</v>
      </c>
      <c r="AW38" s="142">
        <v>24.9</v>
      </c>
      <c r="AX38" s="224">
        <v>9.1999999999999993</v>
      </c>
      <c r="AY38" s="141">
        <v>3.2</v>
      </c>
      <c r="AZ38" s="142">
        <v>12.3</v>
      </c>
      <c r="BA38" s="224">
        <v>8.6</v>
      </c>
      <c r="BB38" s="141">
        <v>-0.4</v>
      </c>
      <c r="BC38" s="142">
        <v>8.1</v>
      </c>
      <c r="BD38" s="224">
        <v>14.8</v>
      </c>
      <c r="BE38" s="141">
        <v>9</v>
      </c>
      <c r="BF38" s="142">
        <v>23.8</v>
      </c>
      <c r="BG38" s="224">
        <v>5.8</v>
      </c>
      <c r="BH38" s="141">
        <v>14.1</v>
      </c>
      <c r="BI38" s="142">
        <v>19.899999999999999</v>
      </c>
      <c r="BJ38" s="224">
        <v>-9.1</v>
      </c>
      <c r="BK38" s="141">
        <v>3.5</v>
      </c>
      <c r="BL38" s="142">
        <v>-5.6</v>
      </c>
      <c r="BM38" s="224">
        <v>7.3</v>
      </c>
    </row>
    <row r="39" spans="1:65" s="154" customFormat="1" ht="13.5" customHeight="1" x14ac:dyDescent="0.2">
      <c r="A39" s="195" t="s">
        <v>255</v>
      </c>
      <c r="B39" s="141">
        <v>1.2</v>
      </c>
      <c r="C39" s="141">
        <v>0.9</v>
      </c>
      <c r="D39" s="142">
        <v>2.1</v>
      </c>
      <c r="E39" s="141">
        <v>-0.8</v>
      </c>
      <c r="F39" s="141">
        <v>-0.7</v>
      </c>
      <c r="G39" s="142">
        <v>-1.5</v>
      </c>
      <c r="H39" s="141">
        <v>1.3</v>
      </c>
      <c r="I39" s="141">
        <v>0.8</v>
      </c>
      <c r="J39" s="142">
        <v>2.1</v>
      </c>
      <c r="K39" s="141">
        <v>-0.6</v>
      </c>
      <c r="L39" s="141">
        <v>-0.1</v>
      </c>
      <c r="M39" s="142">
        <v>-0.7</v>
      </c>
      <c r="N39" s="141">
        <v>1.5</v>
      </c>
      <c r="O39" s="141">
        <v>3.4</v>
      </c>
      <c r="P39" s="142">
        <v>4.8</v>
      </c>
      <c r="Q39" s="141">
        <v>5.9</v>
      </c>
      <c r="R39" s="141">
        <v>7</v>
      </c>
      <c r="S39" s="142">
        <v>12.9</v>
      </c>
      <c r="T39" s="141">
        <v>0.8</v>
      </c>
      <c r="U39" s="141">
        <v>0.9</v>
      </c>
      <c r="V39" s="142">
        <v>1.7</v>
      </c>
      <c r="W39" s="141">
        <v>8.1999999999999993</v>
      </c>
      <c r="X39" s="141">
        <v>7.6</v>
      </c>
      <c r="Y39" s="142">
        <v>15.8</v>
      </c>
      <c r="Z39" s="141">
        <v>6.4</v>
      </c>
      <c r="AA39" s="141">
        <v>6.6</v>
      </c>
      <c r="AB39" s="142">
        <v>13</v>
      </c>
      <c r="AC39" s="141">
        <v>6.3</v>
      </c>
      <c r="AD39" s="141">
        <v>7.2</v>
      </c>
      <c r="AE39" s="142">
        <v>13.5</v>
      </c>
      <c r="AF39" s="141">
        <v>7.9</v>
      </c>
      <c r="AG39" s="141">
        <v>8.1999999999999993</v>
      </c>
      <c r="AH39" s="142">
        <v>16.100000000000001</v>
      </c>
      <c r="AI39" s="141">
        <v>10</v>
      </c>
      <c r="AJ39" s="141">
        <v>7.3</v>
      </c>
      <c r="AK39" s="142">
        <v>17.3</v>
      </c>
      <c r="AL39" s="224">
        <v>8</v>
      </c>
      <c r="AM39" s="141">
        <v>11.5</v>
      </c>
      <c r="AN39" s="142">
        <v>19.5</v>
      </c>
      <c r="AO39" s="224">
        <v>12.8</v>
      </c>
      <c r="AP39" s="141">
        <v>11.4</v>
      </c>
      <c r="AQ39" s="142">
        <v>24.2</v>
      </c>
      <c r="AR39" s="224">
        <v>17</v>
      </c>
      <c r="AS39" s="141">
        <v>20.2</v>
      </c>
      <c r="AT39" s="142">
        <v>37.1</v>
      </c>
      <c r="AU39" s="224">
        <v>12.5</v>
      </c>
      <c r="AV39" s="141">
        <v>12.7</v>
      </c>
      <c r="AW39" s="142">
        <v>25.1</v>
      </c>
      <c r="AX39" s="224">
        <v>11</v>
      </c>
      <c r="AY39" s="141">
        <v>8.4</v>
      </c>
      <c r="AZ39" s="142">
        <v>19.399999999999999</v>
      </c>
      <c r="BA39" s="224">
        <v>12.3</v>
      </c>
      <c r="BB39" s="141">
        <v>11.4</v>
      </c>
      <c r="BC39" s="142">
        <v>23.7</v>
      </c>
      <c r="BD39" s="224">
        <v>16.100000000000001</v>
      </c>
      <c r="BE39" s="141">
        <v>7.5</v>
      </c>
      <c r="BF39" s="142">
        <v>23.5</v>
      </c>
      <c r="BG39" s="224">
        <v>8.5</v>
      </c>
      <c r="BH39" s="141">
        <v>13.8</v>
      </c>
      <c r="BI39" s="142">
        <v>22.2</v>
      </c>
      <c r="BJ39" s="224">
        <v>7.2</v>
      </c>
      <c r="BK39" s="141">
        <v>8.6999999999999993</v>
      </c>
      <c r="BL39" s="142">
        <v>16</v>
      </c>
      <c r="BM39" s="224">
        <v>7</v>
      </c>
    </row>
    <row r="40" spans="1:65" s="154" customFormat="1" ht="13.5" customHeight="1" x14ac:dyDescent="0.2">
      <c r="A40" s="195" t="s">
        <v>190</v>
      </c>
      <c r="B40" s="141">
        <v>0.3</v>
      </c>
      <c r="C40" s="141">
        <v>0.2</v>
      </c>
      <c r="D40" s="142">
        <v>0.5</v>
      </c>
      <c r="E40" s="141">
        <v>0.2</v>
      </c>
      <c r="F40" s="141">
        <v>0.6</v>
      </c>
      <c r="G40" s="142">
        <v>0.8</v>
      </c>
      <c r="H40" s="141">
        <v>2.8</v>
      </c>
      <c r="I40" s="141">
        <v>5.8</v>
      </c>
      <c r="J40" s="142">
        <v>8.6</v>
      </c>
      <c r="K40" s="141">
        <v>2.7</v>
      </c>
      <c r="L40" s="141">
        <v>0.1</v>
      </c>
      <c r="M40" s="142">
        <v>2.8</v>
      </c>
      <c r="N40" s="141">
        <v>0.5</v>
      </c>
      <c r="O40" s="141">
        <v>-1</v>
      </c>
      <c r="P40" s="142">
        <v>-0.5</v>
      </c>
      <c r="Q40" s="141">
        <v>-0.1</v>
      </c>
      <c r="R40" s="141">
        <v>-4.5</v>
      </c>
      <c r="S40" s="142">
        <v>-4.5999999999999996</v>
      </c>
      <c r="T40" s="141">
        <v>-6.7</v>
      </c>
      <c r="U40" s="141">
        <v>-0.5</v>
      </c>
      <c r="V40" s="142">
        <v>-7.1</v>
      </c>
      <c r="W40" s="141">
        <v>-2.7</v>
      </c>
      <c r="X40" s="141">
        <v>-1.6</v>
      </c>
      <c r="Y40" s="142">
        <v>-4.3</v>
      </c>
      <c r="Z40" s="141">
        <v>-3.1</v>
      </c>
      <c r="AA40" s="141">
        <v>-2.1</v>
      </c>
      <c r="AB40" s="142">
        <v>-5.2</v>
      </c>
      <c r="AC40" s="141">
        <v>-5.3</v>
      </c>
      <c r="AD40" s="141">
        <v>-10</v>
      </c>
      <c r="AE40" s="142">
        <v>-15.3</v>
      </c>
      <c r="AF40" s="141">
        <v>-8.1</v>
      </c>
      <c r="AG40" s="141">
        <v>-5.7</v>
      </c>
      <c r="AH40" s="142">
        <v>-13.8</v>
      </c>
      <c r="AI40" s="141">
        <v>-5.2</v>
      </c>
      <c r="AJ40" s="141">
        <v>-3</v>
      </c>
      <c r="AK40" s="142">
        <v>-8.1999999999999993</v>
      </c>
      <c r="AL40" s="224">
        <v>-3.2</v>
      </c>
      <c r="AM40" s="141">
        <v>1.1000000000000001</v>
      </c>
      <c r="AN40" s="142">
        <v>-2.2000000000000002</v>
      </c>
      <c r="AO40" s="224">
        <v>1.1000000000000001</v>
      </c>
      <c r="AP40" s="141">
        <v>6.2</v>
      </c>
      <c r="AQ40" s="142">
        <v>7.4</v>
      </c>
      <c r="AR40" s="224">
        <v>8.8000000000000007</v>
      </c>
      <c r="AS40" s="141">
        <v>7.3</v>
      </c>
      <c r="AT40" s="142">
        <v>16.2</v>
      </c>
      <c r="AU40" s="224">
        <v>21.2</v>
      </c>
      <c r="AV40" s="141">
        <v>8.5</v>
      </c>
      <c r="AW40" s="142">
        <v>29.7</v>
      </c>
      <c r="AX40" s="224">
        <v>6.9</v>
      </c>
      <c r="AY40" s="141">
        <v>9.4</v>
      </c>
      <c r="AZ40" s="142">
        <v>16.2</v>
      </c>
      <c r="BA40" s="224">
        <v>9.9</v>
      </c>
      <c r="BB40" s="141">
        <v>7.1</v>
      </c>
      <c r="BC40" s="142">
        <v>17</v>
      </c>
      <c r="BD40" s="224">
        <v>14.1</v>
      </c>
      <c r="BE40" s="141">
        <v>12.5</v>
      </c>
      <c r="BF40" s="142">
        <v>26.6</v>
      </c>
      <c r="BG40" s="224">
        <v>13.7</v>
      </c>
      <c r="BH40" s="141">
        <v>15.6</v>
      </c>
      <c r="BI40" s="142">
        <v>29.3</v>
      </c>
      <c r="BJ40" s="224">
        <v>11.4</v>
      </c>
      <c r="BK40" s="141">
        <v>9.1</v>
      </c>
      <c r="BL40" s="142">
        <v>20.5</v>
      </c>
      <c r="BM40" s="224">
        <v>2.6</v>
      </c>
    </row>
    <row r="41" spans="1:65" s="154" customFormat="1" ht="13.5" customHeight="1" x14ac:dyDescent="0.2">
      <c r="A41" s="195" t="s">
        <v>251</v>
      </c>
      <c r="B41" s="141">
        <v>4.9000000000000004</v>
      </c>
      <c r="C41" s="141">
        <v>5.4</v>
      </c>
      <c r="D41" s="142">
        <v>10.3</v>
      </c>
      <c r="E41" s="141">
        <v>6.5</v>
      </c>
      <c r="F41" s="141">
        <v>9.4</v>
      </c>
      <c r="G41" s="142">
        <v>15.8</v>
      </c>
      <c r="H41" s="141">
        <v>13.3</v>
      </c>
      <c r="I41" s="141">
        <v>12.5</v>
      </c>
      <c r="J41" s="142">
        <v>25.9</v>
      </c>
      <c r="K41" s="141">
        <v>2.9</v>
      </c>
      <c r="L41" s="141">
        <v>4.3</v>
      </c>
      <c r="M41" s="142">
        <v>7.1</v>
      </c>
      <c r="N41" s="141">
        <v>6.2</v>
      </c>
      <c r="O41" s="141">
        <v>-8.3000000000000007</v>
      </c>
      <c r="P41" s="142">
        <v>-2</v>
      </c>
      <c r="Q41" s="141">
        <v>8.5</v>
      </c>
      <c r="R41" s="141">
        <v>1.6</v>
      </c>
      <c r="S41" s="142">
        <v>10.1</v>
      </c>
      <c r="T41" s="141">
        <v>-2.8</v>
      </c>
      <c r="U41" s="141">
        <v>14.8</v>
      </c>
      <c r="V41" s="142">
        <v>12</v>
      </c>
      <c r="W41" s="141">
        <v>22.6</v>
      </c>
      <c r="X41" s="141">
        <v>18.5</v>
      </c>
      <c r="Y41" s="142">
        <v>41.2</v>
      </c>
      <c r="Z41" s="141">
        <v>25.4</v>
      </c>
      <c r="AA41" s="141">
        <v>24.5</v>
      </c>
      <c r="AB41" s="142">
        <v>49.8</v>
      </c>
      <c r="AC41" s="141">
        <v>30.9</v>
      </c>
      <c r="AD41" s="141">
        <v>22.3</v>
      </c>
      <c r="AE41" s="142">
        <v>53.2</v>
      </c>
      <c r="AF41" s="141">
        <v>17.5</v>
      </c>
      <c r="AG41" s="141">
        <v>16</v>
      </c>
      <c r="AH41" s="142">
        <v>33.5</v>
      </c>
      <c r="AI41" s="141">
        <v>16.7</v>
      </c>
      <c r="AJ41" s="141">
        <v>14.3</v>
      </c>
      <c r="AK41" s="142">
        <v>31</v>
      </c>
      <c r="AL41" s="224">
        <v>11.1</v>
      </c>
      <c r="AM41" s="141">
        <v>17.600000000000001</v>
      </c>
      <c r="AN41" s="142">
        <v>28.7</v>
      </c>
      <c r="AO41" s="224">
        <v>23.5</v>
      </c>
      <c r="AP41" s="141">
        <v>13.1</v>
      </c>
      <c r="AQ41" s="142">
        <v>36.5</v>
      </c>
      <c r="AR41" s="224">
        <v>18.600000000000001</v>
      </c>
      <c r="AS41" s="141">
        <v>8.9</v>
      </c>
      <c r="AT41" s="142">
        <v>27.5</v>
      </c>
      <c r="AU41" s="224">
        <v>24.5</v>
      </c>
      <c r="AV41" s="141">
        <v>11.7</v>
      </c>
      <c r="AW41" s="142">
        <v>36.1</v>
      </c>
      <c r="AX41" s="224">
        <v>43.9</v>
      </c>
      <c r="AY41" s="141">
        <v>25.9</v>
      </c>
      <c r="AZ41" s="142">
        <v>69.8</v>
      </c>
      <c r="BA41" s="224">
        <v>48.2</v>
      </c>
      <c r="BB41" s="141">
        <v>26.9</v>
      </c>
      <c r="BC41" s="142">
        <v>75.099999999999994</v>
      </c>
      <c r="BD41" s="224">
        <v>54.1</v>
      </c>
      <c r="BE41" s="141">
        <v>32.299999999999997</v>
      </c>
      <c r="BF41" s="142">
        <v>86.4</v>
      </c>
      <c r="BG41" s="224">
        <v>55.8</v>
      </c>
      <c r="BH41" s="141">
        <v>33.299999999999997</v>
      </c>
      <c r="BI41" s="142">
        <v>89.1</v>
      </c>
      <c r="BJ41" s="224">
        <v>87.1</v>
      </c>
      <c r="BK41" s="141">
        <v>31.1</v>
      </c>
      <c r="BL41" s="142">
        <v>118.2</v>
      </c>
      <c r="BM41" s="224">
        <v>53.7</v>
      </c>
    </row>
    <row r="42" spans="1:65" s="154" customFormat="1" ht="13.5" customHeight="1" x14ac:dyDescent="0.2">
      <c r="A42" s="195" t="s">
        <v>17</v>
      </c>
      <c r="B42" s="141">
        <v>-1.6000000000000014</v>
      </c>
      <c r="C42" s="141">
        <v>-7.3999999999999986</v>
      </c>
      <c r="D42" s="142">
        <v>-9</v>
      </c>
      <c r="E42" s="141">
        <v>-2.5</v>
      </c>
      <c r="F42" s="141">
        <v>-3</v>
      </c>
      <c r="G42" s="142">
        <v>-5.3999999999999915</v>
      </c>
      <c r="H42" s="141">
        <v>-5.9999999999999858</v>
      </c>
      <c r="I42" s="141">
        <v>-2.6999999999999957</v>
      </c>
      <c r="J42" s="142">
        <v>-9</v>
      </c>
      <c r="K42" s="141">
        <v>-3.8000000000000007</v>
      </c>
      <c r="L42" s="141">
        <v>-5.9999999999999929</v>
      </c>
      <c r="M42" s="142">
        <v>-9.7000000000000028</v>
      </c>
      <c r="N42" s="141">
        <v>-4.8000000000000043</v>
      </c>
      <c r="O42" s="141">
        <v>-5.1999999999999957</v>
      </c>
      <c r="P42" s="142">
        <v>-10.099999999999994</v>
      </c>
      <c r="Q42" s="141">
        <v>-4.8999999999999986</v>
      </c>
      <c r="R42" s="141">
        <v>-3.3999999999999915</v>
      </c>
      <c r="S42" s="142">
        <v>-8.1999999999999744</v>
      </c>
      <c r="T42" s="141">
        <v>-4.3000000000000007</v>
      </c>
      <c r="U42" s="141">
        <v>-4</v>
      </c>
      <c r="V42" s="142">
        <v>-8.5</v>
      </c>
      <c r="W42" s="141">
        <v>-2.1999999999999886</v>
      </c>
      <c r="X42" s="141">
        <v>-2.5000000000000142</v>
      </c>
      <c r="Y42" s="142">
        <v>-5</v>
      </c>
      <c r="Z42" s="141">
        <v>-2.0999999999999801</v>
      </c>
      <c r="AA42" s="141">
        <v>-2.6999999999999886</v>
      </c>
      <c r="AB42" s="142">
        <v>-4.6999999999999886</v>
      </c>
      <c r="AC42" s="141">
        <v>-2.1999999999999886</v>
      </c>
      <c r="AD42" s="141">
        <v>-2.9000000000000057</v>
      </c>
      <c r="AE42" s="142">
        <v>-5</v>
      </c>
      <c r="AF42" s="141">
        <v>-2.7999999999999972</v>
      </c>
      <c r="AG42" s="141">
        <v>-4.5000000000000142</v>
      </c>
      <c r="AH42" s="142">
        <v>-7.1000000000000227</v>
      </c>
      <c r="AI42" s="141">
        <v>-4.4999999999999858</v>
      </c>
      <c r="AJ42" s="141">
        <v>-4.1999999999999886</v>
      </c>
      <c r="AK42" s="142">
        <v>-8.7000000000000171</v>
      </c>
      <c r="AL42" s="224">
        <v>-0.90000000000000568</v>
      </c>
      <c r="AM42" s="141">
        <v>-4.0999999999999801</v>
      </c>
      <c r="AN42" s="142">
        <v>-4.7000000000000171</v>
      </c>
      <c r="AO42" s="224">
        <v>-0.70000000000000284</v>
      </c>
      <c r="AP42" s="141">
        <v>-2.8000000000000114</v>
      </c>
      <c r="AQ42" s="142">
        <v>-3.5</v>
      </c>
      <c r="AR42" s="224">
        <v>-3.2000000000000028</v>
      </c>
      <c r="AS42" s="141">
        <v>-2.6000000000000085</v>
      </c>
      <c r="AT42" s="142">
        <v>-5.6999999999999886</v>
      </c>
      <c r="AU42" s="224">
        <v>-2.3000000000000114</v>
      </c>
      <c r="AV42" s="141">
        <v>-5.5000000000000142</v>
      </c>
      <c r="AW42" s="142">
        <v>-7.4999999999999432</v>
      </c>
      <c r="AX42" s="224">
        <v>-0.59999999999999432</v>
      </c>
      <c r="AY42" s="141">
        <v>0.40000000000000568</v>
      </c>
      <c r="AZ42" s="142">
        <v>-9.9999999999994316E-2</v>
      </c>
      <c r="BA42" s="224">
        <v>-0.79999999999999716</v>
      </c>
      <c r="BB42" s="141">
        <v>-0.29999999999998295</v>
      </c>
      <c r="BC42" s="142">
        <v>-1.0999999999999943</v>
      </c>
      <c r="BD42" s="224">
        <v>-1.5999999999999659</v>
      </c>
      <c r="BE42" s="141">
        <v>-5.0999999999999943</v>
      </c>
      <c r="BF42" s="142">
        <v>-6.4000000000000909</v>
      </c>
      <c r="BG42" s="224">
        <v>-2.8000000000000114</v>
      </c>
      <c r="BH42" s="141">
        <v>-8.0999999999999801</v>
      </c>
      <c r="BI42" s="142">
        <v>-10.800000000000011</v>
      </c>
      <c r="BJ42" s="224">
        <v>-2.6999999999999886</v>
      </c>
      <c r="BK42" s="141">
        <v>-3.2999999999999829</v>
      </c>
      <c r="BL42" s="142">
        <v>-6.0999999999999943</v>
      </c>
      <c r="BM42" s="224">
        <v>0.5</v>
      </c>
    </row>
    <row r="43" spans="1:65" s="173" customFormat="1" ht="13.5" customHeight="1" x14ac:dyDescent="0.2">
      <c r="A43" s="196" t="s">
        <v>18</v>
      </c>
      <c r="B43" s="197">
        <v>57.5</v>
      </c>
      <c r="C43" s="197">
        <v>45</v>
      </c>
      <c r="D43" s="198">
        <v>102.5</v>
      </c>
      <c r="E43" s="197">
        <v>49.2</v>
      </c>
      <c r="F43" s="197">
        <v>62</v>
      </c>
      <c r="G43" s="198">
        <v>111.2</v>
      </c>
      <c r="H43" s="197">
        <v>59.2</v>
      </c>
      <c r="I43" s="197">
        <v>57.9</v>
      </c>
      <c r="J43" s="198">
        <v>117.1</v>
      </c>
      <c r="K43" s="197">
        <v>29.8</v>
      </c>
      <c r="L43" s="197">
        <v>48.4</v>
      </c>
      <c r="M43" s="198">
        <v>78.099999999999994</v>
      </c>
      <c r="N43" s="197">
        <v>60.9</v>
      </c>
      <c r="O43" s="197">
        <v>37.1</v>
      </c>
      <c r="P43" s="198">
        <v>98</v>
      </c>
      <c r="Q43" s="197">
        <v>53.1</v>
      </c>
      <c r="R43" s="197">
        <v>73</v>
      </c>
      <c r="S43" s="198">
        <v>126.10000000000001</v>
      </c>
      <c r="T43" s="197">
        <v>10.199999999999999</v>
      </c>
      <c r="U43" s="197">
        <v>18.3</v>
      </c>
      <c r="V43" s="198">
        <v>28.4</v>
      </c>
      <c r="W43" s="197">
        <v>70.599999999999994</v>
      </c>
      <c r="X43" s="197">
        <v>86.399999999999991</v>
      </c>
      <c r="Y43" s="198">
        <v>156.89999999999998</v>
      </c>
      <c r="Z43" s="197">
        <v>66.600000000000009</v>
      </c>
      <c r="AA43" s="197">
        <v>83.5</v>
      </c>
      <c r="AB43" s="198">
        <v>150</v>
      </c>
      <c r="AC43" s="197">
        <v>67.600000000000009</v>
      </c>
      <c r="AD43" s="197">
        <v>72.2</v>
      </c>
      <c r="AE43" s="198">
        <v>139.80000000000001</v>
      </c>
      <c r="AF43" s="197">
        <v>64.5</v>
      </c>
      <c r="AG43" s="197">
        <v>78.3</v>
      </c>
      <c r="AH43" s="198">
        <v>143</v>
      </c>
      <c r="AI43" s="197">
        <v>74.2</v>
      </c>
      <c r="AJ43" s="197">
        <v>70.2</v>
      </c>
      <c r="AK43" s="198">
        <v>144.4</v>
      </c>
      <c r="AL43" s="242">
        <v>69.199999999999989</v>
      </c>
      <c r="AM43" s="197">
        <v>92.8</v>
      </c>
      <c r="AN43" s="198">
        <v>162.1</v>
      </c>
      <c r="AO43" s="242">
        <v>99.6</v>
      </c>
      <c r="AP43" s="197">
        <v>101.1</v>
      </c>
      <c r="AQ43" s="198">
        <v>200.7</v>
      </c>
      <c r="AR43" s="242">
        <v>104.39999999999999</v>
      </c>
      <c r="AS43" s="197">
        <v>90.999999999999986</v>
      </c>
      <c r="AT43" s="198">
        <v>195.39999999999998</v>
      </c>
      <c r="AU43" s="242">
        <v>105.1</v>
      </c>
      <c r="AV43" s="197">
        <v>67.3</v>
      </c>
      <c r="AW43" s="198">
        <v>172.40000000000003</v>
      </c>
      <c r="AX43" s="242">
        <v>76.7</v>
      </c>
      <c r="AY43" s="197">
        <v>74.400000000000006</v>
      </c>
      <c r="AZ43" s="198">
        <v>151.1</v>
      </c>
      <c r="BA43" s="242">
        <v>112.80000000000001</v>
      </c>
      <c r="BB43" s="197">
        <v>80.800000000000011</v>
      </c>
      <c r="BC43" s="198">
        <v>193.5</v>
      </c>
      <c r="BD43" s="242">
        <v>148.20000000000002</v>
      </c>
      <c r="BE43" s="197">
        <v>119.10000000000001</v>
      </c>
      <c r="BF43" s="198">
        <v>267.29999999999995</v>
      </c>
      <c r="BG43" s="242">
        <v>139.30000000000001</v>
      </c>
      <c r="BH43" s="197">
        <v>100.30000000000001</v>
      </c>
      <c r="BI43" s="198">
        <v>239.7</v>
      </c>
      <c r="BJ43" s="242">
        <v>101.9</v>
      </c>
      <c r="BK43" s="197">
        <v>120.80000000000001</v>
      </c>
      <c r="BL43" s="198">
        <v>222.70000000000002</v>
      </c>
      <c r="BM43" s="242">
        <v>135.5</v>
      </c>
    </row>
    <row r="44" spans="1:65" s="173" customFormat="1" ht="6" customHeight="1" x14ac:dyDescent="0.2">
      <c r="A44" s="196"/>
      <c r="B44" s="146"/>
      <c r="C44" s="146"/>
      <c r="D44" s="142"/>
      <c r="E44" s="146"/>
      <c r="F44" s="146"/>
      <c r="G44" s="142"/>
      <c r="H44" s="146"/>
      <c r="I44" s="146"/>
      <c r="J44" s="142"/>
      <c r="K44" s="146"/>
      <c r="L44" s="146"/>
      <c r="M44" s="142"/>
      <c r="N44" s="146"/>
      <c r="O44" s="146"/>
      <c r="P44" s="142"/>
      <c r="Q44" s="146"/>
      <c r="R44" s="146"/>
      <c r="S44" s="142"/>
      <c r="T44" s="146"/>
      <c r="U44" s="146"/>
      <c r="V44" s="142"/>
      <c r="W44" s="146"/>
      <c r="X44" s="146"/>
      <c r="Y44" s="142"/>
      <c r="Z44" s="146"/>
      <c r="AA44" s="146"/>
      <c r="AB44" s="142"/>
      <c r="AC44" s="146"/>
      <c r="AD44" s="146"/>
      <c r="AE44" s="142"/>
      <c r="AF44" s="146"/>
      <c r="AG44" s="146"/>
      <c r="AH44" s="142"/>
      <c r="AI44" s="146"/>
      <c r="AJ44" s="146"/>
      <c r="AK44" s="142"/>
      <c r="AL44" s="228"/>
      <c r="AM44" s="146"/>
      <c r="AN44" s="142"/>
      <c r="AO44" s="228"/>
      <c r="AP44" s="146"/>
      <c r="AQ44" s="142"/>
      <c r="AR44" s="228"/>
      <c r="AS44" s="146"/>
      <c r="AT44" s="142"/>
      <c r="AU44" s="228"/>
      <c r="AV44" s="146"/>
      <c r="AW44" s="142"/>
      <c r="AX44" s="228"/>
      <c r="AY44" s="146"/>
      <c r="AZ44" s="142"/>
      <c r="BA44" s="228"/>
      <c r="BB44" s="146"/>
      <c r="BC44" s="142"/>
      <c r="BD44" s="228"/>
      <c r="BE44" s="146"/>
      <c r="BF44" s="142"/>
      <c r="BG44" s="228"/>
      <c r="BH44" s="146"/>
      <c r="BI44" s="142"/>
      <c r="BJ44" s="228"/>
      <c r="BK44" s="146"/>
      <c r="BL44" s="142"/>
      <c r="BM44" s="228"/>
    </row>
    <row r="45" spans="1:65" s="154" customFormat="1" ht="15.75" customHeight="1" x14ac:dyDescent="0.2">
      <c r="A45" s="194" t="s">
        <v>195</v>
      </c>
      <c r="B45" s="141"/>
      <c r="C45" s="141"/>
      <c r="D45" s="142"/>
      <c r="E45" s="141"/>
      <c r="F45" s="141"/>
      <c r="G45" s="142"/>
      <c r="H45" s="141"/>
      <c r="I45" s="141"/>
      <c r="J45" s="142"/>
      <c r="K45" s="141"/>
      <c r="L45" s="141"/>
      <c r="M45" s="142"/>
      <c r="N45" s="141"/>
      <c r="O45" s="141"/>
      <c r="P45" s="142"/>
      <c r="Q45" s="141"/>
      <c r="R45" s="141"/>
      <c r="S45" s="142"/>
      <c r="T45" s="141"/>
      <c r="U45" s="141"/>
      <c r="V45" s="142"/>
      <c r="W45" s="141"/>
      <c r="X45" s="141"/>
      <c r="Y45" s="142"/>
      <c r="Z45" s="141"/>
      <c r="AA45" s="141"/>
      <c r="AB45" s="142"/>
      <c r="AC45" s="141"/>
      <c r="AD45" s="141"/>
      <c r="AE45" s="142"/>
      <c r="AF45" s="141"/>
      <c r="AG45" s="141"/>
      <c r="AH45" s="142"/>
      <c r="AI45" s="141"/>
      <c r="AJ45" s="141"/>
      <c r="AK45" s="142"/>
      <c r="AL45" s="224"/>
      <c r="AM45" s="141"/>
      <c r="AN45" s="142"/>
      <c r="AO45" s="224"/>
      <c r="AP45" s="141"/>
      <c r="AQ45" s="142"/>
      <c r="AR45" s="224"/>
      <c r="AS45" s="141"/>
      <c r="AT45" s="142"/>
      <c r="AU45" s="224"/>
      <c r="AV45" s="141"/>
      <c r="AW45" s="142"/>
      <c r="AX45" s="224"/>
      <c r="AY45" s="141"/>
      <c r="AZ45" s="142"/>
      <c r="BA45" s="224"/>
      <c r="BB45" s="141"/>
      <c r="BC45" s="142"/>
      <c r="BD45" s="224"/>
      <c r="BE45" s="141"/>
      <c r="BF45" s="142"/>
      <c r="BG45" s="224"/>
      <c r="BH45" s="141"/>
      <c r="BI45" s="142"/>
      <c r="BJ45" s="224"/>
      <c r="BK45" s="141"/>
      <c r="BL45" s="142"/>
      <c r="BM45" s="224"/>
    </row>
    <row r="46" spans="1:65" s="154" customFormat="1" ht="13.5" customHeight="1" x14ac:dyDescent="0.2">
      <c r="A46" s="195" t="s">
        <v>252</v>
      </c>
      <c r="B46" s="141">
        <v>23.1</v>
      </c>
      <c r="C46" s="141">
        <v>20.9</v>
      </c>
      <c r="D46" s="142">
        <v>44</v>
      </c>
      <c r="E46" s="141">
        <v>21</v>
      </c>
      <c r="F46" s="141">
        <v>26.8</v>
      </c>
      <c r="G46" s="142">
        <v>47.8</v>
      </c>
      <c r="H46" s="141">
        <v>22.1</v>
      </c>
      <c r="I46" s="141">
        <v>23.7</v>
      </c>
      <c r="J46" s="142">
        <v>45.8</v>
      </c>
      <c r="K46" s="141">
        <v>13.7</v>
      </c>
      <c r="L46" s="141">
        <v>15.8</v>
      </c>
      <c r="M46" s="142">
        <v>29.5</v>
      </c>
      <c r="N46" s="141">
        <v>30.2</v>
      </c>
      <c r="O46" s="141">
        <v>18</v>
      </c>
      <c r="P46" s="142">
        <v>48.2</v>
      </c>
      <c r="Q46" s="141">
        <v>15.3</v>
      </c>
      <c r="R46" s="141">
        <v>37.299999999999997</v>
      </c>
      <c r="S46" s="142">
        <v>52.6</v>
      </c>
      <c r="T46" s="141">
        <v>-6.4</v>
      </c>
      <c r="U46" s="141">
        <v>3.9</v>
      </c>
      <c r="V46" s="142">
        <v>-2.4</v>
      </c>
      <c r="W46" s="141">
        <v>12.6</v>
      </c>
      <c r="X46" s="141">
        <v>14.1</v>
      </c>
      <c r="Y46" s="142">
        <v>26.7</v>
      </c>
      <c r="Z46" s="141">
        <v>4.7</v>
      </c>
      <c r="AA46" s="141">
        <v>15</v>
      </c>
      <c r="AB46" s="142">
        <v>19.600000000000001</v>
      </c>
      <c r="AC46" s="141">
        <v>10.199999999999999</v>
      </c>
      <c r="AD46" s="141">
        <v>17</v>
      </c>
      <c r="AE46" s="142">
        <v>27.2</v>
      </c>
      <c r="AF46" s="141">
        <v>20.9</v>
      </c>
      <c r="AG46" s="141">
        <v>27.1</v>
      </c>
      <c r="AH46" s="142">
        <v>48.1</v>
      </c>
      <c r="AI46" s="141">
        <v>29.4</v>
      </c>
      <c r="AJ46" s="141">
        <v>21.8</v>
      </c>
      <c r="AK46" s="142">
        <v>51.2</v>
      </c>
      <c r="AL46" s="224">
        <v>20.5</v>
      </c>
      <c r="AM46" s="141">
        <v>27.9</v>
      </c>
      <c r="AN46" s="142">
        <v>48.5</v>
      </c>
      <c r="AO46" s="224">
        <v>20.2</v>
      </c>
      <c r="AP46" s="141">
        <v>29.4</v>
      </c>
      <c r="AQ46" s="142">
        <v>49.6</v>
      </c>
      <c r="AR46" s="224">
        <v>21.8</v>
      </c>
      <c r="AS46" s="141">
        <v>19</v>
      </c>
      <c r="AT46" s="142">
        <v>40.799999999999997</v>
      </c>
      <c r="AU46" s="224">
        <v>15</v>
      </c>
      <c r="AV46" s="141">
        <v>8.6999999999999993</v>
      </c>
      <c r="AW46" s="142">
        <v>23.7</v>
      </c>
      <c r="AX46" s="224">
        <v>-5.4</v>
      </c>
      <c r="AY46" s="141">
        <v>-54.2</v>
      </c>
      <c r="AZ46" s="142">
        <v>-59.6</v>
      </c>
      <c r="BA46" s="224">
        <v>7.1</v>
      </c>
      <c r="BB46" s="141">
        <v>19.899999999999999</v>
      </c>
      <c r="BC46" s="142">
        <v>27</v>
      </c>
      <c r="BD46" s="224">
        <v>27.7</v>
      </c>
      <c r="BE46" s="141">
        <v>31.3</v>
      </c>
      <c r="BF46" s="142">
        <v>59</v>
      </c>
      <c r="BG46" s="224">
        <v>30.5</v>
      </c>
      <c r="BH46" s="141">
        <v>56.3</v>
      </c>
      <c r="BI46" s="142">
        <v>86.9</v>
      </c>
      <c r="BJ46" s="224">
        <v>0.4</v>
      </c>
      <c r="BK46" s="141">
        <v>45.4</v>
      </c>
      <c r="BL46" s="142">
        <v>45.8</v>
      </c>
      <c r="BM46" s="224">
        <v>44.2</v>
      </c>
    </row>
    <row r="47" spans="1:65" s="154" customFormat="1" ht="13.5" customHeight="1" x14ac:dyDescent="0.2">
      <c r="A47" s="195" t="s">
        <v>253</v>
      </c>
      <c r="B47" s="141">
        <v>6.3</v>
      </c>
      <c r="C47" s="141">
        <v>5.4</v>
      </c>
      <c r="D47" s="142">
        <v>11.7</v>
      </c>
      <c r="E47" s="141">
        <v>5.7</v>
      </c>
      <c r="F47" s="141">
        <v>9.5</v>
      </c>
      <c r="G47" s="142">
        <v>15.1</v>
      </c>
      <c r="H47" s="141">
        <v>9.1999999999999993</v>
      </c>
      <c r="I47" s="141">
        <v>8.1999999999999993</v>
      </c>
      <c r="J47" s="142">
        <v>17.399999999999999</v>
      </c>
      <c r="K47" s="141">
        <v>7.5</v>
      </c>
      <c r="L47" s="141">
        <v>11.2</v>
      </c>
      <c r="M47" s="142">
        <v>18.7</v>
      </c>
      <c r="N47" s="141">
        <v>9</v>
      </c>
      <c r="O47" s="141">
        <v>8.4</v>
      </c>
      <c r="P47" s="142">
        <v>17.399999999999999</v>
      </c>
      <c r="Q47" s="141">
        <v>7</v>
      </c>
      <c r="R47" s="141">
        <v>11</v>
      </c>
      <c r="S47" s="142">
        <v>18.100000000000001</v>
      </c>
      <c r="T47" s="141">
        <v>-10.199999999999999</v>
      </c>
      <c r="U47" s="141">
        <v>-9.5</v>
      </c>
      <c r="V47" s="142">
        <v>-19.7</v>
      </c>
      <c r="W47" s="141">
        <v>8.8000000000000007</v>
      </c>
      <c r="X47" s="141">
        <v>20.6</v>
      </c>
      <c r="Y47" s="142">
        <v>29.4</v>
      </c>
      <c r="Z47" s="141">
        <v>9.6999999999999993</v>
      </c>
      <c r="AA47" s="141">
        <v>11.9</v>
      </c>
      <c r="AB47" s="142">
        <v>21.5</v>
      </c>
      <c r="AC47" s="141">
        <v>0.9</v>
      </c>
      <c r="AD47" s="141">
        <v>12.9</v>
      </c>
      <c r="AE47" s="142">
        <v>13.8</v>
      </c>
      <c r="AF47" s="141">
        <v>3.2</v>
      </c>
      <c r="AG47" s="141">
        <v>6.6</v>
      </c>
      <c r="AH47" s="142">
        <v>9.9</v>
      </c>
      <c r="AI47" s="141">
        <v>-2.5</v>
      </c>
      <c r="AJ47" s="141">
        <v>2.5</v>
      </c>
      <c r="AK47" s="142">
        <v>0</v>
      </c>
      <c r="AL47" s="224">
        <v>4</v>
      </c>
      <c r="AM47" s="141">
        <v>5.8</v>
      </c>
      <c r="AN47" s="142">
        <v>9.8000000000000007</v>
      </c>
      <c r="AO47" s="224">
        <v>9.1</v>
      </c>
      <c r="AP47" s="141">
        <v>8.4</v>
      </c>
      <c r="AQ47" s="142">
        <v>17.5</v>
      </c>
      <c r="AR47" s="224">
        <v>7.2</v>
      </c>
      <c r="AS47" s="141">
        <v>-43.1</v>
      </c>
      <c r="AT47" s="142">
        <v>-35.9</v>
      </c>
      <c r="AU47" s="224">
        <v>10.1</v>
      </c>
      <c r="AV47" s="141">
        <v>7</v>
      </c>
      <c r="AW47" s="142">
        <v>17.100000000000001</v>
      </c>
      <c r="AX47" s="224">
        <v>-2.1</v>
      </c>
      <c r="AY47" s="141">
        <v>4.5</v>
      </c>
      <c r="AZ47" s="142">
        <v>2.4</v>
      </c>
      <c r="BA47" s="224">
        <v>9.4</v>
      </c>
      <c r="BB47" s="141">
        <v>-1.2</v>
      </c>
      <c r="BC47" s="142">
        <v>8.1999999999999993</v>
      </c>
      <c r="BD47" s="224">
        <v>7.2</v>
      </c>
      <c r="BE47" s="141">
        <v>17.100000000000001</v>
      </c>
      <c r="BF47" s="142">
        <v>24.3</v>
      </c>
      <c r="BG47" s="224">
        <v>13.2</v>
      </c>
      <c r="BH47" s="141">
        <v>-2</v>
      </c>
      <c r="BI47" s="142">
        <v>11.2</v>
      </c>
      <c r="BJ47" s="224">
        <v>-8.6999999999999993</v>
      </c>
      <c r="BK47" s="141">
        <v>8.9</v>
      </c>
      <c r="BL47" s="142">
        <v>0.1</v>
      </c>
      <c r="BM47" s="224">
        <v>2.2999999999999998</v>
      </c>
    </row>
    <row r="48" spans="1:65" s="154" customFormat="1" ht="13.5" customHeight="1" x14ac:dyDescent="0.2">
      <c r="A48" s="195" t="s">
        <v>254</v>
      </c>
      <c r="B48" s="141">
        <v>12.4</v>
      </c>
      <c r="C48" s="141">
        <v>9.9</v>
      </c>
      <c r="D48" s="142">
        <v>22.3</v>
      </c>
      <c r="E48" s="141">
        <v>10.4</v>
      </c>
      <c r="F48" s="141">
        <v>10.8</v>
      </c>
      <c r="G48" s="142">
        <v>21.2</v>
      </c>
      <c r="H48" s="141">
        <v>7.9</v>
      </c>
      <c r="I48" s="141">
        <v>1</v>
      </c>
      <c r="J48" s="142">
        <v>8.8000000000000007</v>
      </c>
      <c r="K48" s="141">
        <v>-4.2</v>
      </c>
      <c r="L48" s="141">
        <v>7.8</v>
      </c>
      <c r="M48" s="142">
        <v>3.6</v>
      </c>
      <c r="N48" s="141">
        <v>5.7</v>
      </c>
      <c r="O48" s="141">
        <v>9.1</v>
      </c>
      <c r="P48" s="142">
        <v>14.8</v>
      </c>
      <c r="Q48" s="141">
        <v>8.8000000000000007</v>
      </c>
      <c r="R48" s="141">
        <v>11.2</v>
      </c>
      <c r="S48" s="142">
        <v>20</v>
      </c>
      <c r="T48" s="141">
        <v>3</v>
      </c>
      <c r="U48" s="141">
        <v>-8.3000000000000007</v>
      </c>
      <c r="V48" s="142">
        <v>-5.3</v>
      </c>
      <c r="W48" s="141">
        <v>10.9</v>
      </c>
      <c r="X48" s="141">
        <v>16.899999999999999</v>
      </c>
      <c r="Y48" s="142">
        <v>27.8</v>
      </c>
      <c r="Z48" s="141">
        <v>12.5</v>
      </c>
      <c r="AA48" s="141">
        <v>17.399999999999999</v>
      </c>
      <c r="AB48" s="142">
        <v>29.8</v>
      </c>
      <c r="AC48" s="141">
        <v>12.5</v>
      </c>
      <c r="AD48" s="141">
        <v>15.1</v>
      </c>
      <c r="AE48" s="142">
        <v>27.5</v>
      </c>
      <c r="AF48" s="141">
        <v>11.7</v>
      </c>
      <c r="AG48" s="141">
        <v>15.3</v>
      </c>
      <c r="AH48" s="142">
        <v>26.9</v>
      </c>
      <c r="AI48" s="141">
        <v>14.5</v>
      </c>
      <c r="AJ48" s="141">
        <v>15.7</v>
      </c>
      <c r="AK48" s="142">
        <v>30.2</v>
      </c>
      <c r="AL48" s="224">
        <v>13.4</v>
      </c>
      <c r="AM48" s="141">
        <v>14</v>
      </c>
      <c r="AN48" s="142">
        <v>27.3</v>
      </c>
      <c r="AO48" s="224">
        <v>14.9</v>
      </c>
      <c r="AP48" s="141">
        <v>15.9</v>
      </c>
      <c r="AQ48" s="142">
        <v>30.7</v>
      </c>
      <c r="AR48" s="224">
        <v>15.4</v>
      </c>
      <c r="AS48" s="141">
        <v>12</v>
      </c>
      <c r="AT48" s="142">
        <v>27.4</v>
      </c>
      <c r="AU48" s="224">
        <v>7.8</v>
      </c>
      <c r="AV48" s="141">
        <v>9.3000000000000007</v>
      </c>
      <c r="AW48" s="142">
        <v>17.2</v>
      </c>
      <c r="AX48" s="224">
        <v>4.5</v>
      </c>
      <c r="AY48" s="141">
        <v>-4.7</v>
      </c>
      <c r="AZ48" s="142">
        <v>-0.2</v>
      </c>
      <c r="BA48" s="224">
        <v>0.2</v>
      </c>
      <c r="BB48" s="141">
        <v>-8.8000000000000007</v>
      </c>
      <c r="BC48" s="142">
        <v>-8.6</v>
      </c>
      <c r="BD48" s="224">
        <v>8.6999999999999993</v>
      </c>
      <c r="BE48" s="141">
        <v>1.8</v>
      </c>
      <c r="BF48" s="142">
        <v>10.6</v>
      </c>
      <c r="BG48" s="224">
        <v>1.4</v>
      </c>
      <c r="BH48" s="141">
        <v>9.6</v>
      </c>
      <c r="BI48" s="142">
        <v>11</v>
      </c>
      <c r="BJ48" s="224">
        <v>-13.9</v>
      </c>
      <c r="BK48" s="141">
        <v>-51.3</v>
      </c>
      <c r="BL48" s="142">
        <v>-65.2</v>
      </c>
      <c r="BM48" s="224">
        <v>4.0999999999999996</v>
      </c>
    </row>
    <row r="49" spans="1:65" s="154" customFormat="1" ht="13.5" customHeight="1" x14ac:dyDescent="0.2">
      <c r="A49" s="195" t="s">
        <v>255</v>
      </c>
      <c r="B49" s="141">
        <v>0.9</v>
      </c>
      <c r="C49" s="141">
        <v>0.6</v>
      </c>
      <c r="D49" s="142">
        <v>1.6</v>
      </c>
      <c r="E49" s="141">
        <v>-1</v>
      </c>
      <c r="F49" s="141">
        <v>-1</v>
      </c>
      <c r="G49" s="142">
        <v>-2</v>
      </c>
      <c r="H49" s="141">
        <v>-1.1000000000000001</v>
      </c>
      <c r="I49" s="141">
        <v>-5.6</v>
      </c>
      <c r="J49" s="142">
        <v>-6.7</v>
      </c>
      <c r="K49" s="141">
        <v>-5.6</v>
      </c>
      <c r="L49" s="141">
        <v>-4.2</v>
      </c>
      <c r="M49" s="142">
        <v>-9.9</v>
      </c>
      <c r="N49" s="141">
        <v>-2.8</v>
      </c>
      <c r="O49" s="141">
        <v>-0.5</v>
      </c>
      <c r="P49" s="142">
        <v>-3.3</v>
      </c>
      <c r="Q49" s="141">
        <v>-32.799999999999997</v>
      </c>
      <c r="R49" s="141">
        <v>4.0999999999999996</v>
      </c>
      <c r="S49" s="142">
        <v>-28.7</v>
      </c>
      <c r="T49" s="141">
        <v>-3.5</v>
      </c>
      <c r="U49" s="141">
        <v>-4.3</v>
      </c>
      <c r="V49" s="142">
        <v>-7.8</v>
      </c>
      <c r="W49" s="141">
        <v>5.7</v>
      </c>
      <c r="X49" s="141">
        <v>5.0999999999999996</v>
      </c>
      <c r="Y49" s="142">
        <v>10.8</v>
      </c>
      <c r="Z49" s="141">
        <v>4.0999999999999996</v>
      </c>
      <c r="AA49" s="141">
        <v>4.5</v>
      </c>
      <c r="AB49" s="142">
        <v>8.6</v>
      </c>
      <c r="AC49" s="141">
        <v>4.3</v>
      </c>
      <c r="AD49" s="141">
        <v>5.2</v>
      </c>
      <c r="AE49" s="142">
        <v>9.5</v>
      </c>
      <c r="AF49" s="141">
        <v>5.8</v>
      </c>
      <c r="AG49" s="141">
        <v>6.1</v>
      </c>
      <c r="AH49" s="142">
        <v>11.9</v>
      </c>
      <c r="AI49" s="141">
        <v>7.7</v>
      </c>
      <c r="AJ49" s="141">
        <v>5.2</v>
      </c>
      <c r="AK49" s="142">
        <v>12.9</v>
      </c>
      <c r="AL49" s="224">
        <v>5.6</v>
      </c>
      <c r="AM49" s="141">
        <v>8.6</v>
      </c>
      <c r="AN49" s="142">
        <v>14.2</v>
      </c>
      <c r="AO49" s="224">
        <v>9.9</v>
      </c>
      <c r="AP49" s="141">
        <v>8.6</v>
      </c>
      <c r="AQ49" s="142">
        <v>18.600000000000001</v>
      </c>
      <c r="AR49" s="224">
        <v>13.7</v>
      </c>
      <c r="AS49" s="141">
        <v>17.2</v>
      </c>
      <c r="AT49" s="142">
        <v>30.9</v>
      </c>
      <c r="AU49" s="224">
        <v>9.6</v>
      </c>
      <c r="AV49" s="141">
        <v>9.8000000000000007</v>
      </c>
      <c r="AW49" s="142">
        <v>19.399999999999999</v>
      </c>
      <c r="AX49" s="224">
        <v>8.1</v>
      </c>
      <c r="AY49" s="141">
        <v>5.4</v>
      </c>
      <c r="AZ49" s="142">
        <v>13.5</v>
      </c>
      <c r="BA49" s="224">
        <v>8.4</v>
      </c>
      <c r="BB49" s="141">
        <v>7</v>
      </c>
      <c r="BC49" s="142">
        <v>15.4</v>
      </c>
      <c r="BD49" s="224">
        <v>11.8</v>
      </c>
      <c r="BE49" s="141">
        <v>3.6</v>
      </c>
      <c r="BF49" s="142">
        <v>15.4</v>
      </c>
      <c r="BG49" s="224">
        <v>4.3</v>
      </c>
      <c r="BH49" s="141">
        <v>9.6999999999999993</v>
      </c>
      <c r="BI49" s="142">
        <v>14</v>
      </c>
      <c r="BJ49" s="224">
        <v>3</v>
      </c>
      <c r="BK49" s="141">
        <v>4.5</v>
      </c>
      <c r="BL49" s="142">
        <v>7.5</v>
      </c>
      <c r="BM49" s="224">
        <v>2.6</v>
      </c>
    </row>
    <row r="50" spans="1:65" s="154" customFormat="1" ht="13.5" customHeight="1" x14ac:dyDescent="0.2">
      <c r="A50" s="195" t="s">
        <v>190</v>
      </c>
      <c r="B50" s="141">
        <v>0.2</v>
      </c>
      <c r="C50" s="141">
        <v>0.1</v>
      </c>
      <c r="D50" s="142">
        <v>0.4</v>
      </c>
      <c r="E50" s="141">
        <v>0.2</v>
      </c>
      <c r="F50" s="141">
        <v>0.5</v>
      </c>
      <c r="G50" s="142">
        <v>0.7</v>
      </c>
      <c r="H50" s="141">
        <v>-0.3</v>
      </c>
      <c r="I50" s="141">
        <v>-1.3</v>
      </c>
      <c r="J50" s="142">
        <v>-1.6</v>
      </c>
      <c r="K50" s="141">
        <v>-5.4</v>
      </c>
      <c r="L50" s="141">
        <v>-1.9</v>
      </c>
      <c r="M50" s="142">
        <v>-7.3</v>
      </c>
      <c r="N50" s="141">
        <v>-2.5</v>
      </c>
      <c r="O50" s="141">
        <v>-2</v>
      </c>
      <c r="P50" s="142">
        <v>-4.5999999999999996</v>
      </c>
      <c r="Q50" s="141">
        <v>-0.1</v>
      </c>
      <c r="R50" s="141">
        <v>-4.5999999999999996</v>
      </c>
      <c r="S50" s="142">
        <v>-4.7</v>
      </c>
      <c r="T50" s="141">
        <v>-6.7</v>
      </c>
      <c r="U50" s="141">
        <v>-0.5</v>
      </c>
      <c r="V50" s="142">
        <v>-7.1</v>
      </c>
      <c r="W50" s="141">
        <v>-2.7</v>
      </c>
      <c r="X50" s="141">
        <v>-1.6</v>
      </c>
      <c r="Y50" s="142">
        <v>-4.3</v>
      </c>
      <c r="Z50" s="141">
        <v>-3.1</v>
      </c>
      <c r="AA50" s="141">
        <v>-2.1</v>
      </c>
      <c r="AB50" s="142">
        <v>-5.2</v>
      </c>
      <c r="AC50" s="141">
        <v>-5.3</v>
      </c>
      <c r="AD50" s="141">
        <v>-10</v>
      </c>
      <c r="AE50" s="142">
        <v>-15.3</v>
      </c>
      <c r="AF50" s="141">
        <v>-8.1</v>
      </c>
      <c r="AG50" s="141">
        <v>-5.7</v>
      </c>
      <c r="AH50" s="142">
        <v>-13.8</v>
      </c>
      <c r="AI50" s="141">
        <v>-5.2</v>
      </c>
      <c r="AJ50" s="141">
        <v>-3</v>
      </c>
      <c r="AK50" s="142">
        <v>-8.1999999999999993</v>
      </c>
      <c r="AL50" s="224">
        <v>-3.2</v>
      </c>
      <c r="AM50" s="141">
        <v>1.1000000000000001</v>
      </c>
      <c r="AN50" s="142">
        <v>-2.2000000000000002</v>
      </c>
      <c r="AO50" s="224">
        <v>1.1000000000000001</v>
      </c>
      <c r="AP50" s="141">
        <v>6.2</v>
      </c>
      <c r="AQ50" s="142">
        <v>7.4</v>
      </c>
      <c r="AR50" s="224">
        <v>1.6</v>
      </c>
      <c r="AS50" s="141">
        <v>4.0999999999999996</v>
      </c>
      <c r="AT50" s="142">
        <v>5.7</v>
      </c>
      <c r="AU50" s="224">
        <v>21.2</v>
      </c>
      <c r="AV50" s="141">
        <v>8.5</v>
      </c>
      <c r="AW50" s="142">
        <v>29.7</v>
      </c>
      <c r="AX50" s="224">
        <v>6.9</v>
      </c>
      <c r="AY50" s="141">
        <v>9.4</v>
      </c>
      <c r="AZ50" s="142">
        <v>16.2</v>
      </c>
      <c r="BA50" s="224">
        <v>3.9</v>
      </c>
      <c r="BB50" s="141">
        <v>7.1</v>
      </c>
      <c r="BC50" s="142">
        <v>11</v>
      </c>
      <c r="BD50" s="224">
        <v>14.1</v>
      </c>
      <c r="BE50" s="141">
        <v>12.5</v>
      </c>
      <c r="BF50" s="142">
        <v>26.6</v>
      </c>
      <c r="BG50" s="224">
        <v>13.7</v>
      </c>
      <c r="BH50" s="141">
        <v>15.6</v>
      </c>
      <c r="BI50" s="142">
        <v>29.3</v>
      </c>
      <c r="BJ50" s="224">
        <v>11.4</v>
      </c>
      <c r="BK50" s="141">
        <v>9.1</v>
      </c>
      <c r="BL50" s="142">
        <v>20.5</v>
      </c>
      <c r="BM50" s="224">
        <v>2.6</v>
      </c>
    </row>
    <row r="51" spans="1:65" s="154" customFormat="1" ht="13.5" customHeight="1" x14ac:dyDescent="0.2">
      <c r="A51" s="195" t="s">
        <v>251</v>
      </c>
      <c r="B51" s="141">
        <v>3.9</v>
      </c>
      <c r="C51" s="141">
        <v>4.2</v>
      </c>
      <c r="D51" s="142">
        <v>8</v>
      </c>
      <c r="E51" s="141">
        <v>5.2</v>
      </c>
      <c r="F51" s="141">
        <v>7.4</v>
      </c>
      <c r="G51" s="142">
        <v>12.7</v>
      </c>
      <c r="H51" s="141">
        <v>8.4</v>
      </c>
      <c r="I51" s="141">
        <v>4.7</v>
      </c>
      <c r="J51" s="142">
        <v>13.1</v>
      </c>
      <c r="K51" s="141">
        <v>-3.5</v>
      </c>
      <c r="L51" s="141">
        <v>-8.8000000000000007</v>
      </c>
      <c r="M51" s="142">
        <v>-12.3</v>
      </c>
      <c r="N51" s="141">
        <v>-7</v>
      </c>
      <c r="O51" s="141">
        <v>-20.399999999999999</v>
      </c>
      <c r="P51" s="142">
        <v>-27.4</v>
      </c>
      <c r="Q51" s="141">
        <v>-185</v>
      </c>
      <c r="R51" s="141">
        <v>-3.9</v>
      </c>
      <c r="S51" s="142">
        <v>-188.9</v>
      </c>
      <c r="T51" s="141">
        <v>-46.2</v>
      </c>
      <c r="U51" s="141">
        <v>8.1999999999999993</v>
      </c>
      <c r="V51" s="142">
        <v>-38</v>
      </c>
      <c r="W51" s="141">
        <v>17.5</v>
      </c>
      <c r="X51" s="141">
        <v>13.5</v>
      </c>
      <c r="Y51" s="142">
        <v>31</v>
      </c>
      <c r="Z51" s="141">
        <v>88.5</v>
      </c>
      <c r="AA51" s="141">
        <v>18.2</v>
      </c>
      <c r="AB51" s="142">
        <v>106.7</v>
      </c>
      <c r="AC51" s="141">
        <v>24.5</v>
      </c>
      <c r="AD51" s="141">
        <v>16.100000000000001</v>
      </c>
      <c r="AE51" s="142">
        <v>40.6</v>
      </c>
      <c r="AF51" s="141">
        <v>11.3</v>
      </c>
      <c r="AG51" s="141">
        <v>9.4</v>
      </c>
      <c r="AH51" s="142">
        <v>20.6</v>
      </c>
      <c r="AI51" s="141">
        <v>8.9</v>
      </c>
      <c r="AJ51" s="141">
        <v>76.5</v>
      </c>
      <c r="AK51" s="142">
        <v>85.4</v>
      </c>
      <c r="AL51" s="224">
        <v>5.6</v>
      </c>
      <c r="AM51" s="141">
        <v>6.7</v>
      </c>
      <c r="AN51" s="142">
        <v>12.3</v>
      </c>
      <c r="AO51" s="224">
        <v>3.9</v>
      </c>
      <c r="AP51" s="141">
        <v>4.5999999999999996</v>
      </c>
      <c r="AQ51" s="142">
        <v>8.6</v>
      </c>
      <c r="AR51" s="224">
        <v>-47.2</v>
      </c>
      <c r="AS51" s="141">
        <v>-4.4000000000000004</v>
      </c>
      <c r="AT51" s="142">
        <v>-51.6</v>
      </c>
      <c r="AU51" s="224">
        <v>16.399999999999999</v>
      </c>
      <c r="AV51" s="141">
        <v>1.8</v>
      </c>
      <c r="AW51" s="142">
        <v>18.2</v>
      </c>
      <c r="AX51" s="224">
        <v>34</v>
      </c>
      <c r="AY51" s="141">
        <v>16</v>
      </c>
      <c r="AZ51" s="142">
        <v>49.9</v>
      </c>
      <c r="BA51" s="224">
        <v>47.3</v>
      </c>
      <c r="BB51" s="141">
        <v>14.5</v>
      </c>
      <c r="BC51" s="142">
        <v>61.8</v>
      </c>
      <c r="BD51" s="224">
        <v>42</v>
      </c>
      <c r="BE51" s="141">
        <v>20.6</v>
      </c>
      <c r="BF51" s="142">
        <v>62.6</v>
      </c>
      <c r="BG51" s="224">
        <v>43.1</v>
      </c>
      <c r="BH51" s="141">
        <v>20.2</v>
      </c>
      <c r="BI51" s="142">
        <v>63.3</v>
      </c>
      <c r="BJ51" s="224">
        <v>73.5</v>
      </c>
      <c r="BK51" s="141">
        <v>17.3</v>
      </c>
      <c r="BL51" s="142">
        <v>90.8</v>
      </c>
      <c r="BM51" s="224">
        <v>40.299999999999997</v>
      </c>
    </row>
    <row r="52" spans="1:65" s="154" customFormat="1" ht="13.5" customHeight="1" x14ac:dyDescent="0.2">
      <c r="A52" s="219" t="s">
        <v>17</v>
      </c>
      <c r="B52" s="141">
        <v>-1.7000000000000028</v>
      </c>
      <c r="C52" s="141">
        <v>-7.5</v>
      </c>
      <c r="D52" s="142">
        <v>-9.2999999999999972</v>
      </c>
      <c r="E52" s="141">
        <v>-2.7000000000000099</v>
      </c>
      <c r="F52" s="141">
        <v>-2.9999999999999929</v>
      </c>
      <c r="G52" s="142">
        <v>-5.7000000000000028</v>
      </c>
      <c r="H52" s="141">
        <v>-6.3000000000000043</v>
      </c>
      <c r="I52" s="141">
        <v>-2.7999999999999972</v>
      </c>
      <c r="J52" s="142">
        <v>-9</v>
      </c>
      <c r="K52" s="141">
        <v>-4.5</v>
      </c>
      <c r="L52" s="141">
        <v>-6.7999999999999989</v>
      </c>
      <c r="M52" s="142">
        <v>-11.200000000000008</v>
      </c>
      <c r="N52" s="141">
        <v>-4.9000000000000092</v>
      </c>
      <c r="O52" s="141">
        <v>-6.8000000000000016</v>
      </c>
      <c r="P52" s="142">
        <v>-11.600000000000001</v>
      </c>
      <c r="Q52" s="141">
        <v>-12.000000000000028</v>
      </c>
      <c r="R52" s="141">
        <v>-3.8000000000000043</v>
      </c>
      <c r="S52" s="142">
        <v>-15.899999999999977</v>
      </c>
      <c r="T52" s="141">
        <v>-4.7000000000000171</v>
      </c>
      <c r="U52" s="141">
        <v>-9</v>
      </c>
      <c r="V52" s="142">
        <v>-13.90000000000002</v>
      </c>
      <c r="W52" s="141">
        <v>-2.8999999999999915</v>
      </c>
      <c r="X52" s="141">
        <v>-3</v>
      </c>
      <c r="Y52" s="142">
        <v>-5.7999999999999829</v>
      </c>
      <c r="Z52" s="141">
        <v>-2.5</v>
      </c>
      <c r="AA52" s="141">
        <v>-3.1999999999999886</v>
      </c>
      <c r="AB52" s="142">
        <v>-5.3999999999999773</v>
      </c>
      <c r="AC52" s="141">
        <v>-2.3999999999999986</v>
      </c>
      <c r="AD52" s="141">
        <v>-3.3000000000000043</v>
      </c>
      <c r="AE52" s="142">
        <v>-5.7000000000000028</v>
      </c>
      <c r="AF52" s="141">
        <v>-2.9999999999999929</v>
      </c>
      <c r="AG52" s="141">
        <v>-4.6999999999999957</v>
      </c>
      <c r="AH52" s="142">
        <v>-7.7000000000000171</v>
      </c>
      <c r="AI52" s="141">
        <v>-4.7999999999999972</v>
      </c>
      <c r="AJ52" s="141">
        <v>-4.5</v>
      </c>
      <c r="AK52" s="142">
        <v>-9.2999999999999829</v>
      </c>
      <c r="AL52" s="224">
        <v>-1.1000000000000014</v>
      </c>
      <c r="AM52" s="141">
        <v>-4.1999999999999957</v>
      </c>
      <c r="AN52" s="142">
        <v>-5.1999999999999886</v>
      </c>
      <c r="AO52" s="224">
        <v>-1</v>
      </c>
      <c r="AP52" s="141">
        <v>-3.0999999999999943</v>
      </c>
      <c r="AQ52" s="142">
        <v>-4.3000000000000114</v>
      </c>
      <c r="AR52" s="224">
        <v>-3.6999999999999957</v>
      </c>
      <c r="AS52" s="141">
        <v>-3.1999999999999993</v>
      </c>
      <c r="AT52" s="142">
        <v>-6.8999999999999844</v>
      </c>
      <c r="AU52" s="224">
        <v>-2.5999999999999943</v>
      </c>
      <c r="AV52" s="141">
        <v>-6</v>
      </c>
      <c r="AW52" s="142">
        <v>-8.7000000000000028</v>
      </c>
      <c r="AX52" s="224">
        <v>-1.8999999999999986</v>
      </c>
      <c r="AY52" s="141">
        <v>-1.5999999999999908</v>
      </c>
      <c r="AZ52" s="142">
        <v>-3.2999999999999936</v>
      </c>
      <c r="BA52" s="224">
        <v>-2.2999999999999972</v>
      </c>
      <c r="BB52" s="141">
        <v>-1.6999999999999957</v>
      </c>
      <c r="BC52" s="142">
        <v>-4.1000000000000085</v>
      </c>
      <c r="BD52" s="224">
        <v>-2.4999999999999716</v>
      </c>
      <c r="BE52" s="141">
        <v>-6.1000000000000085</v>
      </c>
      <c r="BF52" s="142">
        <v>-8.8000000000000114</v>
      </c>
      <c r="BG52" s="224">
        <v>-3.7999999999999545</v>
      </c>
      <c r="BH52" s="141">
        <v>-9</v>
      </c>
      <c r="BI52" s="142">
        <v>-12.799999999999983</v>
      </c>
      <c r="BJ52" s="224">
        <v>-3.7000000000000028</v>
      </c>
      <c r="BK52" s="141">
        <v>-4.2000000000000171</v>
      </c>
      <c r="BL52" s="142">
        <v>-7.8000000000000114</v>
      </c>
      <c r="BM52" s="224">
        <v>-0.39999999999999147</v>
      </c>
    </row>
    <row r="53" spans="1:65" s="173" customFormat="1" ht="13.5" customHeight="1" x14ac:dyDescent="0.2">
      <c r="A53" s="218" t="s">
        <v>18</v>
      </c>
      <c r="B53" s="197">
        <v>45.1</v>
      </c>
      <c r="C53" s="197">
        <v>33.6</v>
      </c>
      <c r="D53" s="198">
        <v>78.7</v>
      </c>
      <c r="E53" s="197">
        <v>38.799999999999997</v>
      </c>
      <c r="F53" s="197">
        <v>51</v>
      </c>
      <c r="G53" s="198">
        <v>89.8</v>
      </c>
      <c r="H53" s="197">
        <v>39.9</v>
      </c>
      <c r="I53" s="197">
        <v>27.9</v>
      </c>
      <c r="J53" s="198">
        <v>67.8</v>
      </c>
      <c r="K53" s="197">
        <v>-2</v>
      </c>
      <c r="L53" s="197">
        <v>13.1</v>
      </c>
      <c r="M53" s="198">
        <v>11.1</v>
      </c>
      <c r="N53" s="197">
        <v>27.7</v>
      </c>
      <c r="O53" s="197">
        <v>5.8</v>
      </c>
      <c r="P53" s="198">
        <v>33.5</v>
      </c>
      <c r="Q53" s="197">
        <v>-198.8</v>
      </c>
      <c r="R53" s="197">
        <v>51.3</v>
      </c>
      <c r="S53" s="198">
        <v>-147.5</v>
      </c>
      <c r="T53" s="197">
        <v>-74.700000000000017</v>
      </c>
      <c r="U53" s="197">
        <v>-19.5</v>
      </c>
      <c r="V53" s="198">
        <v>-94.200000000000017</v>
      </c>
      <c r="W53" s="197">
        <v>49.900000000000006</v>
      </c>
      <c r="X53" s="197">
        <v>65.599999999999994</v>
      </c>
      <c r="Y53" s="198">
        <v>115.60000000000001</v>
      </c>
      <c r="Z53" s="197">
        <v>113.9</v>
      </c>
      <c r="AA53" s="197">
        <v>61.7</v>
      </c>
      <c r="AB53" s="198">
        <v>175.60000000000002</v>
      </c>
      <c r="AC53" s="197">
        <v>44.7</v>
      </c>
      <c r="AD53" s="197">
        <v>53</v>
      </c>
      <c r="AE53" s="198">
        <v>97.600000000000009</v>
      </c>
      <c r="AF53" s="197">
        <v>41.800000000000004</v>
      </c>
      <c r="AG53" s="197">
        <v>54.1</v>
      </c>
      <c r="AH53" s="198">
        <v>95.9</v>
      </c>
      <c r="AI53" s="197">
        <v>48</v>
      </c>
      <c r="AJ53" s="197">
        <v>114.2</v>
      </c>
      <c r="AK53" s="198">
        <v>162.20000000000002</v>
      </c>
      <c r="AL53" s="242">
        <v>44.8</v>
      </c>
      <c r="AM53" s="197">
        <v>59.9</v>
      </c>
      <c r="AN53" s="198">
        <v>104.7</v>
      </c>
      <c r="AO53" s="242">
        <v>58.099999999999994</v>
      </c>
      <c r="AP53" s="197">
        <v>70</v>
      </c>
      <c r="AQ53" s="198">
        <v>128.1</v>
      </c>
      <c r="AR53" s="242">
        <v>8.7999999999999972</v>
      </c>
      <c r="AS53" s="197">
        <v>1.5999999999999979</v>
      </c>
      <c r="AT53" s="198">
        <v>10.400000000000006</v>
      </c>
      <c r="AU53" s="242">
        <v>77.5</v>
      </c>
      <c r="AV53" s="197">
        <v>39.099999999999994</v>
      </c>
      <c r="AW53" s="198">
        <v>116.60000000000001</v>
      </c>
      <c r="AX53" s="242">
        <v>44.1</v>
      </c>
      <c r="AY53" s="197">
        <v>-25.2</v>
      </c>
      <c r="AZ53" s="198">
        <v>18.899999999999999</v>
      </c>
      <c r="BA53" s="242">
        <v>74</v>
      </c>
      <c r="BB53" s="197">
        <v>36.800000000000004</v>
      </c>
      <c r="BC53" s="198">
        <v>110.69999999999999</v>
      </c>
      <c r="BD53" s="242">
        <v>109.00000000000001</v>
      </c>
      <c r="BE53" s="197">
        <v>80.8</v>
      </c>
      <c r="BF53" s="198">
        <v>189.7</v>
      </c>
      <c r="BG53" s="242">
        <v>102.40000000000003</v>
      </c>
      <c r="BH53" s="197">
        <v>100.39999999999999</v>
      </c>
      <c r="BI53" s="198">
        <v>202.9</v>
      </c>
      <c r="BJ53" s="242">
        <v>62</v>
      </c>
      <c r="BK53" s="197">
        <v>29.699999999999989</v>
      </c>
      <c r="BL53" s="198">
        <v>91.699999999999989</v>
      </c>
      <c r="BM53" s="242">
        <v>95.7</v>
      </c>
    </row>
    <row r="54" spans="1:65" s="173" customFormat="1" ht="6" customHeight="1" x14ac:dyDescent="0.2">
      <c r="A54" s="196"/>
      <c r="B54" s="146"/>
      <c r="C54" s="146"/>
      <c r="D54" s="142"/>
      <c r="E54" s="146"/>
      <c r="F54" s="146"/>
      <c r="G54" s="142"/>
      <c r="H54" s="146"/>
      <c r="I54" s="146"/>
      <c r="J54" s="142"/>
      <c r="K54" s="146"/>
      <c r="L54" s="146"/>
      <c r="M54" s="142"/>
      <c r="N54" s="146"/>
      <c r="O54" s="146"/>
      <c r="P54" s="142"/>
      <c r="Q54" s="146"/>
      <c r="R54" s="146"/>
      <c r="S54" s="142"/>
      <c r="T54" s="146"/>
      <c r="U54" s="146"/>
      <c r="V54" s="142"/>
      <c r="W54" s="146"/>
      <c r="X54" s="146"/>
      <c r="Y54" s="142"/>
      <c r="Z54" s="146"/>
      <c r="AA54" s="146"/>
      <c r="AB54" s="142"/>
      <c r="AC54" s="146"/>
      <c r="AD54" s="146"/>
      <c r="AE54" s="142"/>
      <c r="AF54" s="146"/>
      <c r="AG54" s="146"/>
      <c r="AH54" s="142"/>
      <c r="AI54" s="146"/>
      <c r="AJ54" s="146"/>
      <c r="AK54" s="142"/>
      <c r="AL54" s="228"/>
      <c r="AM54" s="146"/>
      <c r="AN54" s="142"/>
      <c r="AO54" s="228"/>
      <c r="AP54" s="146"/>
      <c r="AQ54" s="142"/>
      <c r="AR54" s="228"/>
      <c r="AS54" s="146"/>
      <c r="AT54" s="142"/>
      <c r="AU54" s="228"/>
      <c r="AV54" s="146"/>
      <c r="AW54" s="142"/>
      <c r="AX54" s="228"/>
      <c r="AY54" s="146"/>
      <c r="AZ54" s="142"/>
      <c r="BA54" s="228"/>
      <c r="BB54" s="146"/>
      <c r="BC54" s="142"/>
      <c r="BD54" s="228"/>
      <c r="BE54" s="146"/>
      <c r="BF54" s="142"/>
      <c r="BG54" s="228"/>
      <c r="BH54" s="146"/>
      <c r="BI54" s="142"/>
      <c r="BJ54" s="228"/>
      <c r="BK54" s="146"/>
      <c r="BL54" s="142"/>
      <c r="BM54" s="228"/>
    </row>
    <row r="55" spans="1:65" s="154" customFormat="1" ht="15.75" customHeight="1" x14ac:dyDescent="0.2">
      <c r="A55" s="194" t="s">
        <v>196</v>
      </c>
      <c r="B55" s="141"/>
      <c r="C55" s="141"/>
      <c r="D55" s="142"/>
      <c r="E55" s="141"/>
      <c r="F55" s="141"/>
      <c r="G55" s="142"/>
      <c r="H55" s="141"/>
      <c r="I55" s="141"/>
      <c r="J55" s="142"/>
      <c r="K55" s="141"/>
      <c r="L55" s="141"/>
      <c r="M55" s="142"/>
      <c r="N55" s="141"/>
      <c r="O55" s="141"/>
      <c r="P55" s="142"/>
      <c r="Q55" s="141"/>
      <c r="R55" s="141"/>
      <c r="S55" s="142"/>
      <c r="T55" s="141"/>
      <c r="U55" s="141"/>
      <c r="V55" s="142"/>
      <c r="W55" s="141"/>
      <c r="X55" s="141"/>
      <c r="Y55" s="142"/>
      <c r="Z55" s="141"/>
      <c r="AA55" s="141"/>
      <c r="AB55" s="142"/>
      <c r="AC55" s="141"/>
      <c r="AD55" s="141"/>
      <c r="AE55" s="142"/>
      <c r="AF55" s="141"/>
      <c r="AG55" s="141"/>
      <c r="AH55" s="142"/>
      <c r="AI55" s="141"/>
      <c r="AJ55" s="141"/>
      <c r="AK55" s="142"/>
      <c r="AL55" s="224"/>
      <c r="AM55" s="141"/>
      <c r="AN55" s="142"/>
      <c r="AO55" s="224"/>
      <c r="AP55" s="141"/>
      <c r="AQ55" s="142"/>
      <c r="AR55" s="224"/>
      <c r="AS55" s="141"/>
      <c r="AT55" s="142"/>
      <c r="AU55" s="224"/>
      <c r="AV55" s="141"/>
      <c r="AW55" s="142"/>
      <c r="AX55" s="224"/>
      <c r="AY55" s="141"/>
      <c r="AZ55" s="142"/>
      <c r="BA55" s="224"/>
      <c r="BB55" s="141"/>
      <c r="BC55" s="142"/>
      <c r="BD55" s="224"/>
      <c r="BE55" s="141"/>
      <c r="BF55" s="142"/>
      <c r="BG55" s="224"/>
      <c r="BH55" s="141"/>
      <c r="BI55" s="142"/>
      <c r="BJ55" s="224"/>
      <c r="BK55" s="141"/>
      <c r="BL55" s="142"/>
      <c r="BM55" s="224"/>
    </row>
    <row r="56" spans="1:65" s="154" customFormat="1" ht="13.5" customHeight="1" x14ac:dyDescent="0.2">
      <c r="A56" s="195" t="s">
        <v>252</v>
      </c>
      <c r="B56" s="141">
        <v>23.1</v>
      </c>
      <c r="C56" s="141">
        <v>20.9</v>
      </c>
      <c r="D56" s="142">
        <v>44</v>
      </c>
      <c r="E56" s="141">
        <v>21</v>
      </c>
      <c r="F56" s="141">
        <v>26.8</v>
      </c>
      <c r="G56" s="142">
        <v>47.8</v>
      </c>
      <c r="H56" s="141">
        <v>22.1</v>
      </c>
      <c r="I56" s="141">
        <v>23.7</v>
      </c>
      <c r="J56" s="142">
        <v>45.8</v>
      </c>
      <c r="K56" s="141">
        <v>14.7</v>
      </c>
      <c r="L56" s="141">
        <v>15.8</v>
      </c>
      <c r="M56" s="142">
        <v>30.5</v>
      </c>
      <c r="N56" s="141">
        <v>30.2</v>
      </c>
      <c r="O56" s="141">
        <v>18</v>
      </c>
      <c r="P56" s="142">
        <v>48.2</v>
      </c>
      <c r="Q56" s="141">
        <v>15.3</v>
      </c>
      <c r="R56" s="141">
        <v>37.299999999999997</v>
      </c>
      <c r="S56" s="142">
        <v>52.6</v>
      </c>
      <c r="T56" s="141">
        <v>15.6</v>
      </c>
      <c r="U56" s="141">
        <v>6.9</v>
      </c>
      <c r="V56" s="142">
        <v>22.6</v>
      </c>
      <c r="W56" s="141">
        <v>12.6</v>
      </c>
      <c r="X56" s="141">
        <v>14.1</v>
      </c>
      <c r="Y56" s="142">
        <v>26.7</v>
      </c>
      <c r="Z56" s="141">
        <v>4.7</v>
      </c>
      <c r="AA56" s="141">
        <v>15</v>
      </c>
      <c r="AB56" s="142">
        <v>19.600000000000001</v>
      </c>
      <c r="AC56" s="141">
        <v>10.199999999999999</v>
      </c>
      <c r="AD56" s="141">
        <v>17</v>
      </c>
      <c r="AE56" s="142">
        <v>27.2</v>
      </c>
      <c r="AF56" s="141">
        <v>20.9</v>
      </c>
      <c r="AG56" s="141">
        <v>27.1</v>
      </c>
      <c r="AH56" s="142">
        <v>48.1</v>
      </c>
      <c r="AI56" s="141">
        <v>29.4</v>
      </c>
      <c r="AJ56" s="141">
        <v>21.8</v>
      </c>
      <c r="AK56" s="142">
        <v>51.2</v>
      </c>
      <c r="AL56" s="224">
        <v>20.5</v>
      </c>
      <c r="AM56" s="141">
        <v>27.9</v>
      </c>
      <c r="AN56" s="142">
        <v>48.5</v>
      </c>
      <c r="AO56" s="224">
        <v>20.2</v>
      </c>
      <c r="AP56" s="141">
        <v>29.4</v>
      </c>
      <c r="AQ56" s="142">
        <v>49.6</v>
      </c>
      <c r="AR56" s="224">
        <v>21.8</v>
      </c>
      <c r="AS56" s="141">
        <v>19</v>
      </c>
      <c r="AT56" s="142">
        <v>40.799999999999997</v>
      </c>
      <c r="AU56" s="224">
        <v>15</v>
      </c>
      <c r="AV56" s="141">
        <v>8.6999999999999993</v>
      </c>
      <c r="AW56" s="142">
        <v>23.7</v>
      </c>
      <c r="AX56" s="224">
        <v>-3.2</v>
      </c>
      <c r="AY56" s="141">
        <v>13.3</v>
      </c>
      <c r="AZ56" s="142">
        <v>10.1</v>
      </c>
      <c r="BA56" s="224">
        <v>8.1999999999999993</v>
      </c>
      <c r="BB56" s="141">
        <v>20</v>
      </c>
      <c r="BC56" s="142">
        <v>28.2</v>
      </c>
      <c r="BD56" s="224">
        <v>27.7</v>
      </c>
      <c r="BE56" s="141">
        <v>31.3</v>
      </c>
      <c r="BF56" s="142">
        <v>59</v>
      </c>
      <c r="BG56" s="224">
        <v>30.5</v>
      </c>
      <c r="BH56" s="141">
        <v>19</v>
      </c>
      <c r="BI56" s="142">
        <v>49.5</v>
      </c>
      <c r="BJ56" s="224">
        <v>0.4</v>
      </c>
      <c r="BK56" s="141">
        <v>45.4</v>
      </c>
      <c r="BL56" s="142">
        <v>45.8</v>
      </c>
      <c r="BM56" s="224">
        <v>44.2</v>
      </c>
    </row>
    <row r="57" spans="1:65" s="154" customFormat="1" ht="13.5" customHeight="1" x14ac:dyDescent="0.2">
      <c r="A57" s="195" t="s">
        <v>253</v>
      </c>
      <c r="B57" s="141">
        <v>6.3</v>
      </c>
      <c r="C57" s="141">
        <v>5.4</v>
      </c>
      <c r="D57" s="142">
        <v>11.7</v>
      </c>
      <c r="E57" s="141">
        <v>5.7</v>
      </c>
      <c r="F57" s="141">
        <v>9.5</v>
      </c>
      <c r="G57" s="142">
        <v>15.1</v>
      </c>
      <c r="H57" s="141">
        <v>9.1999999999999993</v>
      </c>
      <c r="I57" s="141">
        <v>8.1999999999999993</v>
      </c>
      <c r="J57" s="142">
        <v>17.399999999999999</v>
      </c>
      <c r="K57" s="141">
        <v>8.5</v>
      </c>
      <c r="L57" s="141">
        <v>13.2</v>
      </c>
      <c r="M57" s="142">
        <v>21.7</v>
      </c>
      <c r="N57" s="141">
        <v>9</v>
      </c>
      <c r="O57" s="141">
        <v>8.4</v>
      </c>
      <c r="P57" s="142">
        <v>17.399999999999999</v>
      </c>
      <c r="Q57" s="141">
        <v>7</v>
      </c>
      <c r="R57" s="141">
        <v>11</v>
      </c>
      <c r="S57" s="142">
        <v>18.100000000000001</v>
      </c>
      <c r="T57" s="141">
        <v>-10.199999999999999</v>
      </c>
      <c r="U57" s="141">
        <v>-7.6</v>
      </c>
      <c r="V57" s="142">
        <v>-17.8</v>
      </c>
      <c r="W57" s="141">
        <v>8.8000000000000007</v>
      </c>
      <c r="X57" s="141">
        <v>20.6</v>
      </c>
      <c r="Y57" s="142">
        <v>29.4</v>
      </c>
      <c r="Z57" s="141">
        <v>9.6999999999999993</v>
      </c>
      <c r="AA57" s="141">
        <v>11.9</v>
      </c>
      <c r="AB57" s="142">
        <v>21.5</v>
      </c>
      <c r="AC57" s="141">
        <v>0.9</v>
      </c>
      <c r="AD57" s="141">
        <v>9.5</v>
      </c>
      <c r="AE57" s="142">
        <v>10.4</v>
      </c>
      <c r="AF57" s="141">
        <v>3.2</v>
      </c>
      <c r="AG57" s="141">
        <v>6.6</v>
      </c>
      <c r="AH57" s="142">
        <v>9.9</v>
      </c>
      <c r="AI57" s="141">
        <v>-2.5</v>
      </c>
      <c r="AJ57" s="141">
        <v>2.5</v>
      </c>
      <c r="AK57" s="142">
        <v>0</v>
      </c>
      <c r="AL57" s="224">
        <v>4</v>
      </c>
      <c r="AM57" s="141">
        <v>7</v>
      </c>
      <c r="AN57" s="142">
        <v>11</v>
      </c>
      <c r="AO57" s="224">
        <v>9.1</v>
      </c>
      <c r="AP57" s="141">
        <v>8.4</v>
      </c>
      <c r="AQ57" s="142">
        <v>17.5</v>
      </c>
      <c r="AR57" s="224">
        <v>7.2</v>
      </c>
      <c r="AS57" s="141">
        <v>7.2</v>
      </c>
      <c r="AT57" s="142">
        <v>14.4</v>
      </c>
      <c r="AU57" s="224">
        <v>10.1</v>
      </c>
      <c r="AV57" s="141">
        <v>7</v>
      </c>
      <c r="AW57" s="142">
        <v>17.100000000000001</v>
      </c>
      <c r="AX57" s="224">
        <v>-0.9</v>
      </c>
      <c r="AY57" s="141">
        <v>5</v>
      </c>
      <c r="AZ57" s="142">
        <v>4</v>
      </c>
      <c r="BA57" s="224">
        <v>9.6999999999999993</v>
      </c>
      <c r="BB57" s="141">
        <v>-1.2</v>
      </c>
      <c r="BC57" s="142">
        <v>8.4</v>
      </c>
      <c r="BD57" s="224">
        <v>7.2</v>
      </c>
      <c r="BE57" s="141">
        <v>17.100000000000001</v>
      </c>
      <c r="BF57" s="142">
        <v>24.3</v>
      </c>
      <c r="BG57" s="224">
        <v>13.2</v>
      </c>
      <c r="BH57" s="141">
        <v>-2</v>
      </c>
      <c r="BI57" s="142">
        <v>11.2</v>
      </c>
      <c r="BJ57" s="224">
        <v>-8.6999999999999993</v>
      </c>
      <c r="BK57" s="141">
        <v>8.9</v>
      </c>
      <c r="BL57" s="142">
        <v>0.1</v>
      </c>
      <c r="BM57" s="224">
        <v>2.2999999999999998</v>
      </c>
    </row>
    <row r="58" spans="1:65" s="154" customFormat="1" ht="13.5" customHeight="1" x14ac:dyDescent="0.2">
      <c r="A58" s="195" t="s">
        <v>254</v>
      </c>
      <c r="B58" s="141">
        <v>12.4</v>
      </c>
      <c r="C58" s="141">
        <v>9.9</v>
      </c>
      <c r="D58" s="142">
        <v>22.3</v>
      </c>
      <c r="E58" s="141">
        <v>10.4</v>
      </c>
      <c r="F58" s="141">
        <v>10.8</v>
      </c>
      <c r="G58" s="142">
        <v>21.2</v>
      </c>
      <c r="H58" s="141">
        <v>7.9</v>
      </c>
      <c r="I58" s="141">
        <v>1</v>
      </c>
      <c r="J58" s="142">
        <v>8.8000000000000007</v>
      </c>
      <c r="K58" s="141">
        <v>-4.2</v>
      </c>
      <c r="L58" s="141">
        <v>8.8000000000000007</v>
      </c>
      <c r="M58" s="142">
        <v>4.5999999999999996</v>
      </c>
      <c r="N58" s="141">
        <v>5.7</v>
      </c>
      <c r="O58" s="141">
        <v>9.1</v>
      </c>
      <c r="P58" s="142">
        <v>14.8</v>
      </c>
      <c r="Q58" s="141">
        <v>8.8000000000000007</v>
      </c>
      <c r="R58" s="141">
        <v>11.2</v>
      </c>
      <c r="S58" s="142">
        <v>20</v>
      </c>
      <c r="T58" s="141">
        <v>3</v>
      </c>
      <c r="U58" s="141">
        <v>-5.6</v>
      </c>
      <c r="V58" s="142">
        <v>-2.6</v>
      </c>
      <c r="W58" s="141">
        <v>10.9</v>
      </c>
      <c r="X58" s="141">
        <v>16.899999999999999</v>
      </c>
      <c r="Y58" s="142">
        <v>27.8</v>
      </c>
      <c r="Z58" s="141">
        <v>12.5</v>
      </c>
      <c r="AA58" s="141">
        <v>17.399999999999999</v>
      </c>
      <c r="AB58" s="142">
        <v>29.8</v>
      </c>
      <c r="AC58" s="141">
        <v>12.5</v>
      </c>
      <c r="AD58" s="141">
        <v>15.1</v>
      </c>
      <c r="AE58" s="142">
        <v>27.5</v>
      </c>
      <c r="AF58" s="141">
        <v>11.7</v>
      </c>
      <c r="AG58" s="141">
        <v>15.7</v>
      </c>
      <c r="AH58" s="142">
        <v>27.3</v>
      </c>
      <c r="AI58" s="141">
        <v>14.5</v>
      </c>
      <c r="AJ58" s="141">
        <v>15.7</v>
      </c>
      <c r="AK58" s="142">
        <v>30.2</v>
      </c>
      <c r="AL58" s="224">
        <v>13.4</v>
      </c>
      <c r="AM58" s="141">
        <v>14</v>
      </c>
      <c r="AN58" s="142">
        <v>27.3</v>
      </c>
      <c r="AO58" s="224">
        <v>14.9</v>
      </c>
      <c r="AP58" s="141">
        <v>15.9</v>
      </c>
      <c r="AQ58" s="142">
        <v>30.7</v>
      </c>
      <c r="AR58" s="224">
        <v>15.4</v>
      </c>
      <c r="AS58" s="141">
        <v>12</v>
      </c>
      <c r="AT58" s="142">
        <v>27.4</v>
      </c>
      <c r="AU58" s="224">
        <v>7.8</v>
      </c>
      <c r="AV58" s="141">
        <v>9.3000000000000007</v>
      </c>
      <c r="AW58" s="142">
        <v>17.2</v>
      </c>
      <c r="AX58" s="224">
        <v>5.2</v>
      </c>
      <c r="AY58" s="141">
        <v>-0.7</v>
      </c>
      <c r="AZ58" s="142">
        <v>4.5</v>
      </c>
      <c r="BA58" s="224">
        <v>4</v>
      </c>
      <c r="BB58" s="141">
        <v>-5.0999999999999996</v>
      </c>
      <c r="BC58" s="142">
        <v>-1.1000000000000001</v>
      </c>
      <c r="BD58" s="224">
        <v>10.7</v>
      </c>
      <c r="BE58" s="141">
        <v>5.0999999999999996</v>
      </c>
      <c r="BF58" s="142">
        <v>15.8</v>
      </c>
      <c r="BG58" s="224">
        <v>1.4</v>
      </c>
      <c r="BH58" s="141">
        <v>9.6</v>
      </c>
      <c r="BI58" s="142">
        <v>11</v>
      </c>
      <c r="BJ58" s="224">
        <v>-13.9</v>
      </c>
      <c r="BK58" s="141">
        <v>-1.3</v>
      </c>
      <c r="BL58" s="142">
        <v>-15.2</v>
      </c>
      <c r="BM58" s="224">
        <v>4.0999999999999996</v>
      </c>
    </row>
    <row r="59" spans="1:65" s="154" customFormat="1" ht="13.5" customHeight="1" x14ac:dyDescent="0.2">
      <c r="A59" s="195" t="s">
        <v>255</v>
      </c>
      <c r="B59" s="141">
        <v>0.9</v>
      </c>
      <c r="C59" s="141">
        <v>0.6</v>
      </c>
      <c r="D59" s="142">
        <v>1.6</v>
      </c>
      <c r="E59" s="141">
        <v>-1</v>
      </c>
      <c r="F59" s="141">
        <v>-1</v>
      </c>
      <c r="G59" s="142">
        <v>-2</v>
      </c>
      <c r="H59" s="141">
        <v>0.9</v>
      </c>
      <c r="I59" s="141">
        <v>0.4</v>
      </c>
      <c r="J59" s="142">
        <v>1.3</v>
      </c>
      <c r="K59" s="141">
        <v>-1.6</v>
      </c>
      <c r="L59" s="141">
        <v>-4.2</v>
      </c>
      <c r="M59" s="142">
        <v>-5.8</v>
      </c>
      <c r="N59" s="141">
        <v>-2.8</v>
      </c>
      <c r="O59" s="141">
        <v>-0.5</v>
      </c>
      <c r="P59" s="142">
        <v>-3.3</v>
      </c>
      <c r="Q59" s="141">
        <v>2.1</v>
      </c>
      <c r="R59" s="141">
        <v>4.4000000000000004</v>
      </c>
      <c r="S59" s="142">
        <v>6.5</v>
      </c>
      <c r="T59" s="141">
        <v>-2.5</v>
      </c>
      <c r="U59" s="141">
        <v>-2.2000000000000002</v>
      </c>
      <c r="V59" s="142">
        <v>-4.7</v>
      </c>
      <c r="W59" s="141">
        <v>5.7</v>
      </c>
      <c r="X59" s="141">
        <v>5.0999999999999996</v>
      </c>
      <c r="Y59" s="142">
        <v>10.8</v>
      </c>
      <c r="Z59" s="141">
        <v>4.0999999999999996</v>
      </c>
      <c r="AA59" s="141">
        <v>4.5</v>
      </c>
      <c r="AB59" s="142">
        <v>8.6</v>
      </c>
      <c r="AC59" s="141">
        <v>4.3</v>
      </c>
      <c r="AD59" s="141">
        <v>5.2</v>
      </c>
      <c r="AE59" s="142">
        <v>9.5</v>
      </c>
      <c r="AF59" s="141">
        <v>5.8</v>
      </c>
      <c r="AG59" s="141">
        <v>6.1</v>
      </c>
      <c r="AH59" s="142">
        <v>11.9</v>
      </c>
      <c r="AI59" s="141">
        <v>7.7</v>
      </c>
      <c r="AJ59" s="141">
        <v>5.2</v>
      </c>
      <c r="AK59" s="142">
        <v>12.9</v>
      </c>
      <c r="AL59" s="224">
        <v>5.6</v>
      </c>
      <c r="AM59" s="141">
        <v>8.6</v>
      </c>
      <c r="AN59" s="142">
        <v>14.2</v>
      </c>
      <c r="AO59" s="224">
        <v>9.9</v>
      </c>
      <c r="AP59" s="141">
        <v>8.6</v>
      </c>
      <c r="AQ59" s="142">
        <v>18.600000000000001</v>
      </c>
      <c r="AR59" s="224">
        <v>13.7</v>
      </c>
      <c r="AS59" s="141">
        <v>17.2</v>
      </c>
      <c r="AT59" s="142">
        <v>30.9</v>
      </c>
      <c r="AU59" s="224">
        <v>9.6</v>
      </c>
      <c r="AV59" s="141">
        <v>9.8000000000000007</v>
      </c>
      <c r="AW59" s="142">
        <v>19.399999999999999</v>
      </c>
      <c r="AX59" s="224">
        <v>8.1</v>
      </c>
      <c r="AY59" s="141">
        <v>5.4</v>
      </c>
      <c r="AZ59" s="142">
        <v>13.5</v>
      </c>
      <c r="BA59" s="224">
        <v>8.4</v>
      </c>
      <c r="BB59" s="141">
        <v>7</v>
      </c>
      <c r="BC59" s="142">
        <v>15.4</v>
      </c>
      <c r="BD59" s="224">
        <v>11.8</v>
      </c>
      <c r="BE59" s="141">
        <v>3.6</v>
      </c>
      <c r="BF59" s="142">
        <v>15.4</v>
      </c>
      <c r="BG59" s="224">
        <v>4.3</v>
      </c>
      <c r="BH59" s="141">
        <v>9.6999999999999993</v>
      </c>
      <c r="BI59" s="142">
        <v>14</v>
      </c>
      <c r="BJ59" s="224">
        <v>3</v>
      </c>
      <c r="BK59" s="141">
        <v>4.5</v>
      </c>
      <c r="BL59" s="142">
        <v>7.5</v>
      </c>
      <c r="BM59" s="224">
        <v>2.6</v>
      </c>
    </row>
    <row r="60" spans="1:65" s="154" customFormat="1" ht="13.5" customHeight="1" x14ac:dyDescent="0.2">
      <c r="A60" s="195" t="s">
        <v>190</v>
      </c>
      <c r="B60" s="141">
        <v>0.2</v>
      </c>
      <c r="C60" s="141">
        <v>0.1</v>
      </c>
      <c r="D60" s="142">
        <v>0.4</v>
      </c>
      <c r="E60" s="141">
        <v>0.2</v>
      </c>
      <c r="F60" s="141">
        <v>0.5</v>
      </c>
      <c r="G60" s="142">
        <v>0.7</v>
      </c>
      <c r="H60" s="141">
        <v>2.7</v>
      </c>
      <c r="I60" s="141">
        <v>5.7</v>
      </c>
      <c r="J60" s="142">
        <v>8.4</v>
      </c>
      <c r="K60" s="141">
        <v>2.6</v>
      </c>
      <c r="L60" s="141">
        <v>0</v>
      </c>
      <c r="M60" s="142">
        <v>2.5</v>
      </c>
      <c r="N60" s="141">
        <v>0.5</v>
      </c>
      <c r="O60" s="141">
        <v>-1.1000000000000001</v>
      </c>
      <c r="P60" s="142">
        <v>-0.6</v>
      </c>
      <c r="Q60" s="141">
        <v>-0.1</v>
      </c>
      <c r="R60" s="141">
        <v>-4.5999999999999996</v>
      </c>
      <c r="S60" s="142">
        <v>-4.7</v>
      </c>
      <c r="T60" s="141">
        <v>-6.7</v>
      </c>
      <c r="U60" s="141">
        <v>-0.5</v>
      </c>
      <c r="V60" s="142">
        <v>-7.1</v>
      </c>
      <c r="W60" s="141">
        <v>-2.7</v>
      </c>
      <c r="X60" s="141">
        <v>-1.6</v>
      </c>
      <c r="Y60" s="142">
        <v>-4.3</v>
      </c>
      <c r="Z60" s="141">
        <v>-3.1</v>
      </c>
      <c r="AA60" s="141">
        <v>-2.1</v>
      </c>
      <c r="AB60" s="142">
        <v>-5.2</v>
      </c>
      <c r="AC60" s="141">
        <v>-5.3</v>
      </c>
      <c r="AD60" s="141">
        <v>-10</v>
      </c>
      <c r="AE60" s="142">
        <v>-15.3</v>
      </c>
      <c r="AF60" s="141">
        <v>-8.1</v>
      </c>
      <c r="AG60" s="141">
        <v>-5.7</v>
      </c>
      <c r="AH60" s="142">
        <v>-13.8</v>
      </c>
      <c r="AI60" s="141">
        <v>-5.2</v>
      </c>
      <c r="AJ60" s="141">
        <v>-3</v>
      </c>
      <c r="AK60" s="142">
        <v>-8.1999999999999993</v>
      </c>
      <c r="AL60" s="224">
        <v>-3.2</v>
      </c>
      <c r="AM60" s="141">
        <v>1.1000000000000001</v>
      </c>
      <c r="AN60" s="142">
        <v>-2.2000000000000002</v>
      </c>
      <c r="AO60" s="224">
        <v>1.1000000000000001</v>
      </c>
      <c r="AP60" s="141">
        <v>6.2</v>
      </c>
      <c r="AQ60" s="142">
        <v>7.4</v>
      </c>
      <c r="AR60" s="224">
        <v>8.8000000000000007</v>
      </c>
      <c r="AS60" s="141">
        <v>7.3</v>
      </c>
      <c r="AT60" s="142">
        <v>16.2</v>
      </c>
      <c r="AU60" s="224">
        <v>21.2</v>
      </c>
      <c r="AV60" s="141">
        <v>8.5</v>
      </c>
      <c r="AW60" s="142">
        <v>29.7</v>
      </c>
      <c r="AX60" s="224">
        <v>6.9</v>
      </c>
      <c r="AY60" s="141">
        <v>9.4</v>
      </c>
      <c r="AZ60" s="142">
        <v>16.2</v>
      </c>
      <c r="BA60" s="224">
        <v>9.9</v>
      </c>
      <c r="BB60" s="141">
        <v>7.1</v>
      </c>
      <c r="BC60" s="142">
        <v>17</v>
      </c>
      <c r="BD60" s="224">
        <v>14.1</v>
      </c>
      <c r="BE60" s="141">
        <v>12.5</v>
      </c>
      <c r="BF60" s="142">
        <v>26.6</v>
      </c>
      <c r="BG60" s="224">
        <v>13.7</v>
      </c>
      <c r="BH60" s="141">
        <v>15.6</v>
      </c>
      <c r="BI60" s="142">
        <v>29.3</v>
      </c>
      <c r="BJ60" s="224">
        <v>11.4</v>
      </c>
      <c r="BK60" s="141">
        <v>9.1</v>
      </c>
      <c r="BL60" s="142">
        <v>20.5</v>
      </c>
      <c r="BM60" s="224">
        <v>2.6</v>
      </c>
    </row>
    <row r="61" spans="1:65" s="154" customFormat="1" ht="13.5" customHeight="1" x14ac:dyDescent="0.2">
      <c r="A61" s="195" t="s">
        <v>251</v>
      </c>
      <c r="B61" s="141">
        <v>3.9</v>
      </c>
      <c r="C61" s="141">
        <v>4.2</v>
      </c>
      <c r="D61" s="142">
        <v>8</v>
      </c>
      <c r="E61" s="141">
        <v>5.2</v>
      </c>
      <c r="F61" s="141">
        <v>7.4</v>
      </c>
      <c r="G61" s="142">
        <v>12.7</v>
      </c>
      <c r="H61" s="141">
        <v>10.4</v>
      </c>
      <c r="I61" s="141">
        <v>9.6999999999999993</v>
      </c>
      <c r="J61" s="142">
        <v>20.100000000000001</v>
      </c>
      <c r="K61" s="141">
        <v>-0.5</v>
      </c>
      <c r="L61" s="141">
        <v>-0.8</v>
      </c>
      <c r="M61" s="142">
        <v>-1.3</v>
      </c>
      <c r="N61" s="141">
        <v>-2</v>
      </c>
      <c r="O61" s="141">
        <v>-20.399999999999999</v>
      </c>
      <c r="P61" s="142">
        <v>-22.4</v>
      </c>
      <c r="Q61" s="141">
        <v>-2.1</v>
      </c>
      <c r="R61" s="141">
        <v>-3.9</v>
      </c>
      <c r="S61" s="142">
        <v>-6</v>
      </c>
      <c r="T61" s="141">
        <v>-10.199999999999999</v>
      </c>
      <c r="U61" s="141">
        <v>8.1999999999999993</v>
      </c>
      <c r="V61" s="142">
        <v>-2</v>
      </c>
      <c r="W61" s="141">
        <v>17.5</v>
      </c>
      <c r="X61" s="141">
        <v>13.5</v>
      </c>
      <c r="Y61" s="142">
        <v>31</v>
      </c>
      <c r="Z61" s="141">
        <v>20.7</v>
      </c>
      <c r="AA61" s="141">
        <v>18.2</v>
      </c>
      <c r="AB61" s="142">
        <v>38.799999999999997</v>
      </c>
      <c r="AC61" s="141">
        <v>24.5</v>
      </c>
      <c r="AD61" s="141">
        <v>16.100000000000001</v>
      </c>
      <c r="AE61" s="142">
        <v>40.6</v>
      </c>
      <c r="AF61" s="141">
        <v>11.3</v>
      </c>
      <c r="AG61" s="141">
        <v>9.4</v>
      </c>
      <c r="AH61" s="142">
        <v>20.6</v>
      </c>
      <c r="AI61" s="141">
        <v>9.1999999999999993</v>
      </c>
      <c r="AJ61" s="141">
        <v>5.8</v>
      </c>
      <c r="AK61" s="142">
        <v>15</v>
      </c>
      <c r="AL61" s="224">
        <v>2.8</v>
      </c>
      <c r="AM61" s="141">
        <v>6.7</v>
      </c>
      <c r="AN61" s="142">
        <v>9.5</v>
      </c>
      <c r="AO61" s="224">
        <v>11.8</v>
      </c>
      <c r="AP61" s="141">
        <v>1.9</v>
      </c>
      <c r="AQ61" s="142">
        <v>13.7</v>
      </c>
      <c r="AR61" s="224">
        <v>7.7</v>
      </c>
      <c r="AS61" s="141">
        <v>-0.7</v>
      </c>
      <c r="AT61" s="142">
        <v>7</v>
      </c>
      <c r="AU61" s="224">
        <v>15</v>
      </c>
      <c r="AV61" s="141">
        <v>1.8</v>
      </c>
      <c r="AW61" s="142">
        <v>16.8</v>
      </c>
      <c r="AX61" s="224">
        <v>34.1</v>
      </c>
      <c r="AY61" s="141">
        <v>16</v>
      </c>
      <c r="AZ61" s="142">
        <v>50.1</v>
      </c>
      <c r="BA61" s="224">
        <v>36.700000000000003</v>
      </c>
      <c r="BB61" s="141">
        <v>14.5</v>
      </c>
      <c r="BC61" s="142">
        <v>51.2</v>
      </c>
      <c r="BD61" s="224">
        <v>42</v>
      </c>
      <c r="BE61" s="141">
        <v>20.6</v>
      </c>
      <c r="BF61" s="142">
        <v>62.6</v>
      </c>
      <c r="BG61" s="224">
        <v>43.1</v>
      </c>
      <c r="BH61" s="141">
        <v>20.2</v>
      </c>
      <c r="BI61" s="142">
        <v>63.3</v>
      </c>
      <c r="BJ61" s="224">
        <v>73.5</v>
      </c>
      <c r="BK61" s="141">
        <v>17.3</v>
      </c>
      <c r="BL61" s="142">
        <v>90.8</v>
      </c>
      <c r="BM61" s="224">
        <v>40.299999999999997</v>
      </c>
    </row>
    <row r="62" spans="1:65" s="154" customFormat="1" ht="13.5" customHeight="1" x14ac:dyDescent="0.2">
      <c r="A62" s="195" t="s">
        <v>17</v>
      </c>
      <c r="B62" s="141">
        <v>-1.7000000000000028</v>
      </c>
      <c r="C62" s="141">
        <v>-7.5</v>
      </c>
      <c r="D62" s="142">
        <v>-9.2999999999999972</v>
      </c>
      <c r="E62" s="141">
        <v>-2.7000000000000099</v>
      </c>
      <c r="F62" s="141">
        <v>-2.9999999999999929</v>
      </c>
      <c r="G62" s="142">
        <v>-5.7000000000000028</v>
      </c>
      <c r="H62" s="141">
        <v>-6.3000000000000043</v>
      </c>
      <c r="I62" s="141">
        <v>-2.9000000000000057</v>
      </c>
      <c r="J62" s="142">
        <v>-9.1000000000000085</v>
      </c>
      <c r="K62" s="141">
        <v>-4.5</v>
      </c>
      <c r="L62" s="141">
        <v>-5.7999999999999972</v>
      </c>
      <c r="M62" s="142">
        <v>-10.20000000000001</v>
      </c>
      <c r="N62" s="141">
        <v>-4.9000000000000057</v>
      </c>
      <c r="O62" s="141">
        <v>-5.8</v>
      </c>
      <c r="P62" s="142">
        <v>-10.600000000000001</v>
      </c>
      <c r="Q62" s="141">
        <v>-5.3000000000000007</v>
      </c>
      <c r="R62" s="141">
        <v>-3.8000000000000043</v>
      </c>
      <c r="S62" s="142">
        <v>-9.2000000000000028</v>
      </c>
      <c r="T62" s="141">
        <v>-4.7000000000000011</v>
      </c>
      <c r="U62" s="141">
        <v>-4.5999999999999979</v>
      </c>
      <c r="V62" s="142">
        <v>-9.4999999999999947</v>
      </c>
      <c r="W62" s="141">
        <v>-2.8999999999999915</v>
      </c>
      <c r="X62" s="141">
        <v>-3</v>
      </c>
      <c r="Y62" s="142">
        <v>-5.7999999999999829</v>
      </c>
      <c r="Z62" s="141">
        <v>-2.4999999999999929</v>
      </c>
      <c r="AA62" s="141">
        <v>-3.1999999999999886</v>
      </c>
      <c r="AB62" s="142">
        <v>-5.2999999999999972</v>
      </c>
      <c r="AC62" s="141">
        <v>-2.3999999999999986</v>
      </c>
      <c r="AD62" s="141">
        <v>-3.3000000000000114</v>
      </c>
      <c r="AE62" s="142">
        <v>-5.5999999999999943</v>
      </c>
      <c r="AF62" s="141">
        <v>-2.9999999999999929</v>
      </c>
      <c r="AG62" s="141">
        <v>-4.7000000000000028</v>
      </c>
      <c r="AH62" s="142">
        <v>-7.7000000000000028</v>
      </c>
      <c r="AI62" s="141">
        <v>-4.8999999999999915</v>
      </c>
      <c r="AJ62" s="141">
        <v>-4.5</v>
      </c>
      <c r="AK62" s="142">
        <v>-9.2999999999999972</v>
      </c>
      <c r="AL62" s="224">
        <v>-1.0999999999999943</v>
      </c>
      <c r="AM62" s="141">
        <v>-4.1999999999999957</v>
      </c>
      <c r="AN62" s="142">
        <v>-5.2000000000000028</v>
      </c>
      <c r="AO62" s="224">
        <v>-1</v>
      </c>
      <c r="AP62" s="141">
        <v>-3.0999999999999943</v>
      </c>
      <c r="AQ62" s="142">
        <v>-4.2000000000000171</v>
      </c>
      <c r="AR62" s="224">
        <v>-3.5999999999999943</v>
      </c>
      <c r="AS62" s="141">
        <v>-3.2000000000000028</v>
      </c>
      <c r="AT62" s="142">
        <v>-6.8000000000000114</v>
      </c>
      <c r="AU62" s="224">
        <v>-2.6000000000000085</v>
      </c>
      <c r="AV62" s="141">
        <v>-5.9999999999999929</v>
      </c>
      <c r="AW62" s="142">
        <v>-8.7000000000000028</v>
      </c>
      <c r="AX62" s="224">
        <v>-1.3000000000000043</v>
      </c>
      <c r="AY62" s="141">
        <v>-0.29999999999999716</v>
      </c>
      <c r="AZ62" s="142">
        <v>-1.4000000000000199</v>
      </c>
      <c r="BA62" s="224">
        <v>-2.2999999999999972</v>
      </c>
      <c r="BB62" s="141">
        <v>-1.8000000000000114</v>
      </c>
      <c r="BC62" s="142">
        <v>-4</v>
      </c>
      <c r="BD62" s="224">
        <v>-2.4999999999999716</v>
      </c>
      <c r="BE62" s="141">
        <v>-6.2000000000000313</v>
      </c>
      <c r="BF62" s="142">
        <v>-8.6999999999999886</v>
      </c>
      <c r="BG62" s="224">
        <v>-3.7999999999999545</v>
      </c>
      <c r="BH62" s="141">
        <v>-8.9999999999999858</v>
      </c>
      <c r="BI62" s="142">
        <v>-12.80000000000004</v>
      </c>
      <c r="BJ62" s="224">
        <v>-3.7000000000000028</v>
      </c>
      <c r="BK62" s="141">
        <v>-4.2000000000000028</v>
      </c>
      <c r="BL62" s="142">
        <v>-7.8000000000000114</v>
      </c>
      <c r="BM62" s="224">
        <v>-0.39999999999999147</v>
      </c>
    </row>
    <row r="63" spans="1:65" s="173" customFormat="1" ht="13.5" customHeight="1" x14ac:dyDescent="0.2">
      <c r="A63" s="196" t="s">
        <v>18</v>
      </c>
      <c r="B63" s="197">
        <v>45.1</v>
      </c>
      <c r="C63" s="197">
        <v>33.6</v>
      </c>
      <c r="D63" s="198">
        <v>78.7</v>
      </c>
      <c r="E63" s="197">
        <v>38.799999999999997</v>
      </c>
      <c r="F63" s="197">
        <v>51</v>
      </c>
      <c r="G63" s="198">
        <v>89.8</v>
      </c>
      <c r="H63" s="197">
        <v>46.9</v>
      </c>
      <c r="I63" s="197">
        <v>45.8</v>
      </c>
      <c r="J63" s="198">
        <v>92.7</v>
      </c>
      <c r="K63" s="197">
        <v>15</v>
      </c>
      <c r="L63" s="197">
        <v>27</v>
      </c>
      <c r="M63" s="198">
        <v>42</v>
      </c>
      <c r="N63" s="197">
        <v>35.700000000000003</v>
      </c>
      <c r="O63" s="197">
        <v>7.7</v>
      </c>
      <c r="P63" s="198">
        <v>43.5</v>
      </c>
      <c r="Q63" s="197">
        <v>25.7</v>
      </c>
      <c r="R63" s="197">
        <v>51.599999999999994</v>
      </c>
      <c r="S63" s="198">
        <v>77.3</v>
      </c>
      <c r="T63" s="197">
        <v>-15.700000000000001</v>
      </c>
      <c r="U63" s="197">
        <v>-5.3999999999999986</v>
      </c>
      <c r="V63" s="198">
        <v>-21.099999999999994</v>
      </c>
      <c r="W63" s="197">
        <v>49.900000000000006</v>
      </c>
      <c r="X63" s="197">
        <v>65.599999999999994</v>
      </c>
      <c r="Y63" s="198">
        <v>115.60000000000001</v>
      </c>
      <c r="Z63" s="197">
        <v>46.1</v>
      </c>
      <c r="AA63" s="197">
        <v>61.7</v>
      </c>
      <c r="AB63" s="198">
        <v>107.8</v>
      </c>
      <c r="AC63" s="197">
        <v>44.7</v>
      </c>
      <c r="AD63" s="197">
        <v>49.599999999999994</v>
      </c>
      <c r="AE63" s="198">
        <v>94.300000000000011</v>
      </c>
      <c r="AF63" s="197">
        <v>41.800000000000004</v>
      </c>
      <c r="AG63" s="197">
        <v>54.5</v>
      </c>
      <c r="AH63" s="198">
        <v>96.3</v>
      </c>
      <c r="AI63" s="197">
        <v>48.2</v>
      </c>
      <c r="AJ63" s="197">
        <v>43.5</v>
      </c>
      <c r="AK63" s="198">
        <v>91.800000000000011</v>
      </c>
      <c r="AL63" s="242">
        <v>42</v>
      </c>
      <c r="AM63" s="197">
        <v>61.1</v>
      </c>
      <c r="AN63" s="198">
        <v>103.1</v>
      </c>
      <c r="AO63" s="242">
        <v>66</v>
      </c>
      <c r="AP63" s="197">
        <v>67.300000000000011</v>
      </c>
      <c r="AQ63" s="198">
        <v>133.29999999999998</v>
      </c>
      <c r="AR63" s="242">
        <v>71</v>
      </c>
      <c r="AS63" s="197">
        <v>58.8</v>
      </c>
      <c r="AT63" s="198">
        <v>129.89999999999998</v>
      </c>
      <c r="AU63" s="242">
        <v>76.099999999999994</v>
      </c>
      <c r="AV63" s="197">
        <v>39.1</v>
      </c>
      <c r="AW63" s="198">
        <v>115.2</v>
      </c>
      <c r="AX63" s="242">
        <v>48.9</v>
      </c>
      <c r="AY63" s="197">
        <v>48.1</v>
      </c>
      <c r="AZ63" s="198">
        <v>96.999999999999986</v>
      </c>
      <c r="BA63" s="242">
        <v>74.600000000000009</v>
      </c>
      <c r="BB63" s="197">
        <v>40.499999999999993</v>
      </c>
      <c r="BC63" s="198">
        <v>115.10000000000001</v>
      </c>
      <c r="BD63" s="242">
        <v>111.00000000000001</v>
      </c>
      <c r="BE63" s="197">
        <v>83.999999999999986</v>
      </c>
      <c r="BF63" s="198">
        <v>195</v>
      </c>
      <c r="BG63" s="242">
        <v>102.40000000000003</v>
      </c>
      <c r="BH63" s="197">
        <v>63.100000000000009</v>
      </c>
      <c r="BI63" s="198">
        <v>165.49999999999997</v>
      </c>
      <c r="BJ63" s="242">
        <v>62</v>
      </c>
      <c r="BK63" s="197">
        <v>79.699999999999989</v>
      </c>
      <c r="BL63" s="198">
        <v>141.69999999999999</v>
      </c>
      <c r="BM63" s="242">
        <v>95.7</v>
      </c>
    </row>
    <row r="64" spans="1:65" s="173" customFormat="1" ht="6" customHeight="1" x14ac:dyDescent="0.2">
      <c r="A64" s="196"/>
      <c r="B64" s="146"/>
      <c r="C64" s="146"/>
      <c r="D64" s="142"/>
      <c r="E64" s="146"/>
      <c r="F64" s="146"/>
      <c r="G64" s="142"/>
      <c r="H64" s="146"/>
      <c r="I64" s="146"/>
      <c r="J64" s="142"/>
      <c r="K64" s="146"/>
      <c r="L64" s="146"/>
      <c r="M64" s="142"/>
      <c r="N64" s="146"/>
      <c r="O64" s="146"/>
      <c r="P64" s="142"/>
      <c r="Q64" s="146"/>
      <c r="R64" s="146"/>
      <c r="S64" s="142"/>
      <c r="T64" s="146"/>
      <c r="U64" s="146"/>
      <c r="V64" s="142"/>
      <c r="W64" s="146"/>
      <c r="X64" s="146"/>
      <c r="Y64" s="142"/>
      <c r="Z64" s="146"/>
      <c r="AA64" s="146"/>
      <c r="AB64" s="142"/>
      <c r="AC64" s="146"/>
      <c r="AD64" s="146"/>
      <c r="AE64" s="142"/>
      <c r="AF64" s="146"/>
      <c r="AG64" s="146"/>
      <c r="AH64" s="142"/>
      <c r="AI64" s="146"/>
      <c r="AJ64" s="146"/>
      <c r="AK64" s="142"/>
      <c r="AL64" s="228"/>
      <c r="AM64" s="146"/>
      <c r="AN64" s="142"/>
      <c r="AO64" s="228"/>
      <c r="AP64" s="146"/>
      <c r="AQ64" s="142"/>
      <c r="AR64" s="228"/>
      <c r="AS64" s="146"/>
      <c r="AT64" s="142"/>
      <c r="AU64" s="228"/>
      <c r="AV64" s="146"/>
      <c r="AW64" s="142"/>
      <c r="AX64" s="228"/>
      <c r="AY64" s="146"/>
      <c r="AZ64" s="142"/>
      <c r="BA64" s="228"/>
      <c r="BB64" s="146"/>
      <c r="BC64" s="142"/>
      <c r="BD64" s="228"/>
      <c r="BE64" s="146"/>
      <c r="BF64" s="142"/>
      <c r="BG64" s="228"/>
      <c r="BH64" s="146"/>
      <c r="BI64" s="142"/>
      <c r="BJ64" s="228"/>
      <c r="BK64" s="146"/>
      <c r="BL64" s="142"/>
      <c r="BM64" s="228"/>
    </row>
    <row r="65" spans="1:65" s="173" customFormat="1" ht="15.75" customHeight="1" x14ac:dyDescent="0.2">
      <c r="A65" s="196" t="s">
        <v>183</v>
      </c>
      <c r="B65" s="146"/>
      <c r="C65" s="146"/>
      <c r="D65" s="142"/>
      <c r="E65" s="146"/>
      <c r="F65" s="146"/>
      <c r="G65" s="142"/>
      <c r="H65" s="146"/>
      <c r="I65" s="146"/>
      <c r="J65" s="142"/>
      <c r="K65" s="146"/>
      <c r="L65" s="146"/>
      <c r="M65" s="142"/>
      <c r="N65" s="146"/>
      <c r="O65" s="146"/>
      <c r="P65" s="142"/>
      <c r="Q65" s="146"/>
      <c r="R65" s="146"/>
      <c r="S65" s="142"/>
      <c r="T65" s="146"/>
      <c r="U65" s="146"/>
      <c r="V65" s="142"/>
      <c r="W65" s="146"/>
      <c r="X65" s="146"/>
      <c r="Y65" s="142"/>
      <c r="Z65" s="146"/>
      <c r="AA65" s="146"/>
      <c r="AB65" s="142"/>
      <c r="AC65" s="146"/>
      <c r="AD65" s="146"/>
      <c r="AE65" s="142"/>
      <c r="AF65" s="146"/>
      <c r="AG65" s="146"/>
      <c r="AH65" s="142"/>
      <c r="AI65" s="146"/>
      <c r="AJ65" s="146"/>
      <c r="AK65" s="142"/>
      <c r="AL65" s="228"/>
      <c r="AM65" s="146"/>
      <c r="AN65" s="142"/>
      <c r="AO65" s="228"/>
      <c r="AP65" s="146"/>
      <c r="AQ65" s="142"/>
      <c r="AR65" s="228"/>
      <c r="AS65" s="146"/>
      <c r="AT65" s="142"/>
      <c r="AU65" s="228"/>
      <c r="AV65" s="146"/>
      <c r="AW65" s="142"/>
      <c r="AX65" s="228"/>
      <c r="AY65" s="146"/>
      <c r="AZ65" s="142"/>
      <c r="BA65" s="228"/>
      <c r="BB65" s="146"/>
      <c r="BC65" s="142"/>
      <c r="BD65" s="228"/>
      <c r="BE65" s="146"/>
      <c r="BF65" s="142"/>
      <c r="BG65" s="228"/>
      <c r="BH65" s="146"/>
      <c r="BI65" s="142"/>
      <c r="BJ65" s="228"/>
      <c r="BK65" s="146"/>
      <c r="BL65" s="142"/>
      <c r="BM65" s="228"/>
    </row>
    <row r="66" spans="1:65" s="173" customFormat="1" ht="13.5" customHeight="1" x14ac:dyDescent="0.2">
      <c r="A66" s="195" t="s">
        <v>252</v>
      </c>
      <c r="B66" s="161">
        <v>0.19266055045871561</v>
      </c>
      <c r="C66" s="161">
        <v>0.17489539748953975</v>
      </c>
      <c r="D66" s="162">
        <v>0.18379281537176273</v>
      </c>
      <c r="E66" s="161">
        <v>0.17170891251022077</v>
      </c>
      <c r="F66" s="161">
        <v>0.18419243986254297</v>
      </c>
      <c r="G66" s="162">
        <v>0.1784247853676745</v>
      </c>
      <c r="H66" s="161">
        <v>0.14444444444444446</v>
      </c>
      <c r="I66" s="161">
        <v>0.14886934673366833</v>
      </c>
      <c r="J66" s="162">
        <v>0.14670083279948751</v>
      </c>
      <c r="K66" s="161">
        <v>9.8393574297188743E-2</v>
      </c>
      <c r="L66" s="161">
        <v>8.2765845992666315E-2</v>
      </c>
      <c r="M66" s="162">
        <v>8.9626799882456656E-2</v>
      </c>
      <c r="N66" s="161">
        <v>0.1495789995047053</v>
      </c>
      <c r="O66" s="161">
        <v>7.43801652892562E-2</v>
      </c>
      <c r="P66" s="162">
        <v>0.10858301419238568</v>
      </c>
      <c r="Q66" s="161">
        <v>6.9012178619756434E-2</v>
      </c>
      <c r="R66" s="161">
        <v>0.14075471698113207</v>
      </c>
      <c r="S66" s="162">
        <v>0.10807478939798644</v>
      </c>
      <c r="T66" s="161">
        <v>6.4945878434637797E-2</v>
      </c>
      <c r="U66" s="161">
        <v>4.3698543381887271E-2</v>
      </c>
      <c r="V66" s="162">
        <v>5.6783919597989951E-2</v>
      </c>
      <c r="W66" s="161">
        <v>0.10623946037099494</v>
      </c>
      <c r="X66" s="161">
        <v>8.9580686149936459E-2</v>
      </c>
      <c r="Y66" s="162">
        <v>9.6704092720028959E-2</v>
      </c>
      <c r="Z66" s="161">
        <v>3.0440414507772021E-2</v>
      </c>
      <c r="AA66" s="161">
        <v>8.0688542227003765E-2</v>
      </c>
      <c r="AB66" s="162">
        <v>5.7596238612988543E-2</v>
      </c>
      <c r="AC66" s="161">
        <v>5.3291536050156733E-2</v>
      </c>
      <c r="AD66" s="161">
        <v>8.4830339321357279E-2</v>
      </c>
      <c r="AE66" s="162">
        <v>6.9423175089331282E-2</v>
      </c>
      <c r="AF66" s="161">
        <v>0.10086872586872586</v>
      </c>
      <c r="AG66" s="161">
        <v>0.1294173829990449</v>
      </c>
      <c r="AH66" s="162">
        <v>0.11548619447779113</v>
      </c>
      <c r="AI66" s="161">
        <v>0.12656048213517002</v>
      </c>
      <c r="AJ66" s="161">
        <v>9.8866213151927437E-2</v>
      </c>
      <c r="AK66" s="162">
        <v>0.11309918268168766</v>
      </c>
      <c r="AL66" s="233">
        <v>9.6198967620835296E-2</v>
      </c>
      <c r="AM66" s="161">
        <v>0.11533691608102521</v>
      </c>
      <c r="AN66" s="162">
        <v>0.10659340659340659</v>
      </c>
      <c r="AO66" s="233">
        <v>0.10155857214680744</v>
      </c>
      <c r="AP66" s="161">
        <v>0.12214374740340674</v>
      </c>
      <c r="AQ66" s="162">
        <v>0.11282984531392175</v>
      </c>
      <c r="AR66" s="233">
        <v>9.9090909090909091E-2</v>
      </c>
      <c r="AS66" s="161">
        <v>7.8060805258833188E-2</v>
      </c>
      <c r="AT66" s="162">
        <v>8.8044885627967195E-2</v>
      </c>
      <c r="AU66" s="233">
        <v>6.1050061050061055E-2</v>
      </c>
      <c r="AV66" s="161">
        <v>3.0292479108635095E-2</v>
      </c>
      <c r="AW66" s="162">
        <v>4.4473634828297991E-2</v>
      </c>
      <c r="AX66" s="233">
        <v>-1.2830793905372895E-2</v>
      </c>
      <c r="AY66" s="161">
        <v>4.4735956945845951E-2</v>
      </c>
      <c r="AZ66" s="162">
        <v>1.8474483263215654E-2</v>
      </c>
      <c r="BA66" s="233">
        <v>3.4701650444350397E-2</v>
      </c>
      <c r="BB66" s="161">
        <v>7.2411296162201308E-2</v>
      </c>
      <c r="BC66" s="162">
        <v>5.5013655872024968E-2</v>
      </c>
      <c r="BD66" s="233">
        <v>0.10896931549960662</v>
      </c>
      <c r="BE66" s="161">
        <v>9.4704992435703475E-2</v>
      </c>
      <c r="BF66" s="162">
        <v>0.1009064477509834</v>
      </c>
      <c r="BG66" s="233">
        <v>8.6036671368124124E-2</v>
      </c>
      <c r="BH66" s="161">
        <v>5.5490654205607483E-2</v>
      </c>
      <c r="BI66" s="162">
        <v>7.1018651362984214E-2</v>
      </c>
      <c r="BJ66" s="233">
        <v>1.3922728854855553E-3</v>
      </c>
      <c r="BK66" s="161">
        <v>0.13259345794392524</v>
      </c>
      <c r="BL66" s="162">
        <v>7.2733047482928373E-2</v>
      </c>
      <c r="BM66" s="233">
        <v>0.1490222521915037</v>
      </c>
    </row>
    <row r="67" spans="1:65" s="173" customFormat="1" ht="13.5" customHeight="1" x14ac:dyDescent="0.2">
      <c r="A67" s="195" t="s">
        <v>253</v>
      </c>
      <c r="B67" s="161">
        <v>0.11688311688311688</v>
      </c>
      <c r="C67" s="161">
        <v>8.8815789473684223E-2</v>
      </c>
      <c r="D67" s="162">
        <v>0.1020052310374891</v>
      </c>
      <c r="E67" s="161">
        <v>0.1043956043956044</v>
      </c>
      <c r="F67" s="161">
        <v>0.14984227129337541</v>
      </c>
      <c r="G67" s="162">
        <v>0.12796610169491526</v>
      </c>
      <c r="H67" s="161">
        <v>0.11749680715197956</v>
      </c>
      <c r="I67" s="161">
        <v>0.11096075778078483</v>
      </c>
      <c r="J67" s="162">
        <v>0.11432325886990802</v>
      </c>
      <c r="K67" s="161">
        <v>0.11854951185495118</v>
      </c>
      <c r="L67" s="161">
        <v>0.14814814814814814</v>
      </c>
      <c r="M67" s="162">
        <v>0.13495024875621889</v>
      </c>
      <c r="N67" s="161">
        <v>9.8468271334792121E-2</v>
      </c>
      <c r="O67" s="161">
        <v>8.4762865792129174E-2</v>
      </c>
      <c r="P67" s="162">
        <v>9.1338582677165353E-2</v>
      </c>
      <c r="Q67" s="161">
        <v>6.3006300630063003E-2</v>
      </c>
      <c r="R67" s="161">
        <v>7.6869322152341019E-2</v>
      </c>
      <c r="S67" s="162">
        <v>7.1203776553894579E-2</v>
      </c>
      <c r="T67" s="161">
        <v>-7.3065902578796554E-2</v>
      </c>
      <c r="U67" s="161">
        <v>-7.5999999999999998E-2</v>
      </c>
      <c r="V67" s="162">
        <v>-7.4290484140233731E-2</v>
      </c>
      <c r="W67" s="161">
        <v>7.8291814946619215E-2</v>
      </c>
      <c r="X67" s="161">
        <v>0.16388225934765316</v>
      </c>
      <c r="Y67" s="162">
        <v>0.12347753044939101</v>
      </c>
      <c r="Z67" s="161">
        <v>9.0485074626865669E-2</v>
      </c>
      <c r="AA67" s="161">
        <v>9.2534992223950244E-2</v>
      </c>
      <c r="AB67" s="162">
        <v>9.1140313692242472E-2</v>
      </c>
      <c r="AC67" s="161">
        <v>6.7314884068810782E-3</v>
      </c>
      <c r="AD67" s="161">
        <v>6.1608300907911806E-2</v>
      </c>
      <c r="AE67" s="162">
        <v>3.6136205698401667E-2</v>
      </c>
      <c r="AF67" s="161">
        <v>2.5396825396825397E-2</v>
      </c>
      <c r="AG67" s="161">
        <v>4.3564356435643561E-2</v>
      </c>
      <c r="AH67" s="162">
        <v>3.5662824207492796E-2</v>
      </c>
      <c r="AI67" s="161">
        <v>-1.7099863201094391E-2</v>
      </c>
      <c r="AJ67" s="161">
        <v>1.8768768768768769E-2</v>
      </c>
      <c r="AK67" s="162">
        <v>0</v>
      </c>
      <c r="AL67" s="233">
        <v>2.3767082590612002E-2</v>
      </c>
      <c r="AM67" s="161">
        <v>4.6204620462046202E-2</v>
      </c>
      <c r="AN67" s="162">
        <v>3.4385745545482967E-2</v>
      </c>
      <c r="AO67" s="233">
        <v>5.6839475327920053E-2</v>
      </c>
      <c r="AP67" s="161">
        <v>5.729877216916781E-2</v>
      </c>
      <c r="AQ67" s="162">
        <v>5.7059015324421258E-2</v>
      </c>
      <c r="AR67" s="233">
        <v>4.7840531561461792E-2</v>
      </c>
      <c r="AS67" s="161">
        <v>4.0932347924957362E-2</v>
      </c>
      <c r="AT67" s="162">
        <v>4.4131167637143733E-2</v>
      </c>
      <c r="AU67" s="233">
        <v>5.8618688334300631E-2</v>
      </c>
      <c r="AV67" s="161">
        <v>4.4303797468354431E-2</v>
      </c>
      <c r="AW67" s="162">
        <v>5.1755447941888626E-2</v>
      </c>
      <c r="AX67" s="233">
        <v>-6.0851926977687626E-3</v>
      </c>
      <c r="AY67" s="161">
        <v>3.7593984962406013E-2</v>
      </c>
      <c r="AZ67" s="162">
        <v>1.423994304022784E-2</v>
      </c>
      <c r="BA67" s="233">
        <v>6.7174515235457061E-2</v>
      </c>
      <c r="BB67" s="161">
        <v>-1.1439466158245948E-2</v>
      </c>
      <c r="BC67" s="162">
        <v>3.3694344163658241E-2</v>
      </c>
      <c r="BD67" s="233">
        <v>5.6603773584905662E-2</v>
      </c>
      <c r="BE67" s="161">
        <v>0.1175257731958763</v>
      </c>
      <c r="BF67" s="162">
        <v>8.9076246334310855E-2</v>
      </c>
      <c r="BG67" s="233">
        <v>7.7738515901060068E-2</v>
      </c>
      <c r="BH67" s="161">
        <v>-1.1737089201877934E-2</v>
      </c>
      <c r="BI67" s="162">
        <v>3.2931490738018224E-2</v>
      </c>
      <c r="BJ67" s="233">
        <v>-6.2009978617248745E-2</v>
      </c>
      <c r="BK67" s="161">
        <v>6.7424242424242428E-2</v>
      </c>
      <c r="BL67" s="162">
        <v>3.6724201248622841E-4</v>
      </c>
      <c r="BM67" s="233">
        <v>1.753048780487805E-2</v>
      </c>
    </row>
    <row r="68" spans="1:65" s="173" customFormat="1" ht="13.5" customHeight="1" x14ac:dyDescent="0.2">
      <c r="A68" s="195" t="s">
        <v>254</v>
      </c>
      <c r="B68" s="161">
        <v>0.15442092154420922</v>
      </c>
      <c r="C68" s="161">
        <v>0.11743772241992884</v>
      </c>
      <c r="D68" s="162">
        <v>0.13547995139732685</v>
      </c>
      <c r="E68" s="161">
        <v>0.11818181818181818</v>
      </c>
      <c r="F68" s="161">
        <v>0.10266159695817491</v>
      </c>
      <c r="G68" s="162">
        <v>0.10973084886128365</v>
      </c>
      <c r="H68" s="161">
        <v>6.4123376623376624E-2</v>
      </c>
      <c r="I68" s="161">
        <v>8.539709649871904E-3</v>
      </c>
      <c r="J68" s="162">
        <v>3.6620890553474825E-2</v>
      </c>
      <c r="K68" s="161">
        <v>-4.3209876543209874E-2</v>
      </c>
      <c r="L68" s="161">
        <v>7.7669902912621366E-2</v>
      </c>
      <c r="M68" s="162">
        <v>2.1852731591448928E-2</v>
      </c>
      <c r="N68" s="161">
        <v>4.8020219039595621E-2</v>
      </c>
      <c r="O68" s="161">
        <v>7.718405428329092E-2</v>
      </c>
      <c r="P68" s="162">
        <v>6.2552831783601021E-2</v>
      </c>
      <c r="Q68" s="161">
        <v>6.8376068376068383E-2</v>
      </c>
      <c r="R68" s="161">
        <v>7.9601990049751242E-2</v>
      </c>
      <c r="S68" s="162">
        <v>7.4211502782931357E-2</v>
      </c>
      <c r="T68" s="161">
        <v>1.6224986479177934E-2</v>
      </c>
      <c r="U68" s="161">
        <v>-4.8068669527896991E-2</v>
      </c>
      <c r="V68" s="162">
        <v>-8.6264100862641011E-3</v>
      </c>
      <c r="W68" s="161">
        <v>9.8375451263537916E-2</v>
      </c>
      <c r="X68" s="161">
        <v>0.13110938712179984</v>
      </c>
      <c r="Y68" s="162">
        <v>0.11602671118530886</v>
      </c>
      <c r="Z68" s="161">
        <v>0.10245901639344263</v>
      </c>
      <c r="AA68" s="161">
        <v>0.14169381107491855</v>
      </c>
      <c r="AB68" s="162">
        <v>0.12173202614379085</v>
      </c>
      <c r="AC68" s="161">
        <v>0.11291779584462511</v>
      </c>
      <c r="AD68" s="161">
        <v>0.13652802893309224</v>
      </c>
      <c r="AE68" s="162">
        <v>0.12426570266606415</v>
      </c>
      <c r="AF68" s="161">
        <v>0.11359223300970873</v>
      </c>
      <c r="AG68" s="161">
        <v>0.13893805309734514</v>
      </c>
      <c r="AH68" s="162">
        <v>0.12638888888888888</v>
      </c>
      <c r="AI68" s="161">
        <v>0.12843224092116917</v>
      </c>
      <c r="AJ68" s="161">
        <v>0.12743506493506493</v>
      </c>
      <c r="AK68" s="162">
        <v>0.12785774767146485</v>
      </c>
      <c r="AL68" s="233">
        <v>0.10780370072405471</v>
      </c>
      <c r="AM68" s="161">
        <v>0.10852713178294573</v>
      </c>
      <c r="AN68" s="162">
        <v>0.10777733912356889</v>
      </c>
      <c r="AO68" s="233">
        <v>0.12334437086092716</v>
      </c>
      <c r="AP68" s="161">
        <v>0.13886462882096071</v>
      </c>
      <c r="AQ68" s="162">
        <v>0.13047173820654484</v>
      </c>
      <c r="AR68" s="233">
        <v>0.13073005093378609</v>
      </c>
      <c r="AS68" s="161">
        <v>8.9153046062407135E-2</v>
      </c>
      <c r="AT68" s="162">
        <v>0.10855784469096671</v>
      </c>
      <c r="AU68" s="233">
        <v>6.4039408866995079E-2</v>
      </c>
      <c r="AV68" s="161">
        <v>6.4404432132963985E-2</v>
      </c>
      <c r="AW68" s="162">
        <v>6.4588809613218168E-2</v>
      </c>
      <c r="AX68" s="233">
        <v>3.6312849162011177E-2</v>
      </c>
      <c r="AY68" s="161">
        <v>-5.6818181818181811E-3</v>
      </c>
      <c r="AZ68" s="162">
        <v>1.6891891891891893E-2</v>
      </c>
      <c r="BA68" s="233">
        <v>3.3030553261767133E-2</v>
      </c>
      <c r="BB68" s="161">
        <v>-7.5110456553755506E-2</v>
      </c>
      <c r="BC68" s="162">
        <v>-5.8201058201058208E-3</v>
      </c>
      <c r="BD68" s="233">
        <v>8.2307692307692304E-2</v>
      </c>
      <c r="BE68" s="161">
        <v>4.4003451251078511E-2</v>
      </c>
      <c r="BF68" s="162">
        <v>6.4279902359641983E-2</v>
      </c>
      <c r="BG68" s="233">
        <v>1.1466011466011465E-2</v>
      </c>
      <c r="BH68" s="161">
        <v>5.6371109806224305E-2</v>
      </c>
      <c r="BI68" s="162">
        <v>3.7606837606837605E-2</v>
      </c>
      <c r="BJ68" s="233">
        <v>-0.10160818713450291</v>
      </c>
      <c r="BK68" s="161">
        <v>-8.7778528021607034E-3</v>
      </c>
      <c r="BL68" s="162">
        <v>-5.3352053352053355E-2</v>
      </c>
      <c r="BM68" s="233">
        <v>3.0147058823529409E-2</v>
      </c>
    </row>
    <row r="69" spans="1:65" s="173" customFormat="1" ht="13.5" customHeight="1" x14ac:dyDescent="0.2">
      <c r="A69" s="195" t="s">
        <v>255</v>
      </c>
      <c r="B69" s="161">
        <v>0.12162162162162161</v>
      </c>
      <c r="C69" s="161">
        <v>0.08</v>
      </c>
      <c r="D69" s="162">
        <v>0.10738255033557047</v>
      </c>
      <c r="E69" s="161">
        <v>-0.14285714285714285</v>
      </c>
      <c r="F69" s="161">
        <v>-0.1111111111111111</v>
      </c>
      <c r="G69" s="162">
        <v>-0.12422360248447203</v>
      </c>
      <c r="H69" s="161">
        <v>7.8260869565217397E-2</v>
      </c>
      <c r="I69" s="161">
        <v>3.2520325203252029E-2</v>
      </c>
      <c r="J69" s="162">
        <v>5.4621848739495799E-2</v>
      </c>
      <c r="K69" s="161">
        <v>-7.582938388625593E-2</v>
      </c>
      <c r="L69" s="161">
        <v>-7.8651685393258439E-2</v>
      </c>
      <c r="M69" s="162">
        <v>-7.7852348993288592E-2</v>
      </c>
      <c r="N69" s="161">
        <v>-5.1470588235294115E-2</v>
      </c>
      <c r="O69" s="161">
        <v>-8.2236842105263153E-3</v>
      </c>
      <c r="P69" s="162">
        <v>-2.8645833333333332E-2</v>
      </c>
      <c r="Q69" s="161">
        <v>2.5240384615384616E-2</v>
      </c>
      <c r="R69" s="161">
        <v>4.6758767268862918E-2</v>
      </c>
      <c r="S69" s="162">
        <v>3.6661026508742242E-2</v>
      </c>
      <c r="T69" s="161">
        <v>-2.5278058645096056E-2</v>
      </c>
      <c r="U69" s="161">
        <v>-4.190476190476191E-2</v>
      </c>
      <c r="V69" s="162">
        <v>-3.1043593130779392E-2</v>
      </c>
      <c r="W69" s="161">
        <v>8.0736543909348452E-2</v>
      </c>
      <c r="X69" s="161">
        <v>7.4889867841409691E-2</v>
      </c>
      <c r="Y69" s="162">
        <v>7.7865897620764249E-2</v>
      </c>
      <c r="Z69" s="161">
        <v>5.7262569832402237E-2</v>
      </c>
      <c r="AA69" s="161">
        <v>6.7064083457526083E-2</v>
      </c>
      <c r="AB69" s="162">
        <v>6.2004325883201157E-2</v>
      </c>
      <c r="AC69" s="161">
        <v>6.0139860139860141E-2</v>
      </c>
      <c r="AD69" s="161">
        <v>7.6583210603829152E-2</v>
      </c>
      <c r="AE69" s="162">
        <v>6.8149210903873741E-2</v>
      </c>
      <c r="AF69" s="161">
        <v>8.4302325581395346E-2</v>
      </c>
      <c r="AG69" s="161">
        <v>7.6826196473551628E-2</v>
      </c>
      <c r="AH69" s="162">
        <v>8.0296896086369779E-2</v>
      </c>
      <c r="AI69" s="161">
        <v>8.5365853658536578E-2</v>
      </c>
      <c r="AJ69" s="161">
        <v>6.8152031454783754E-2</v>
      </c>
      <c r="AK69" s="162">
        <v>7.7477477477477477E-2</v>
      </c>
      <c r="AL69" s="233">
        <v>7.1065989847715741E-2</v>
      </c>
      <c r="AM69" s="161">
        <v>9.9421965317919067E-2</v>
      </c>
      <c r="AN69" s="162">
        <v>8.5904416212946144E-2</v>
      </c>
      <c r="AO69" s="233">
        <v>0.11942098914354644</v>
      </c>
      <c r="AP69" s="161">
        <v>0.10177514792899407</v>
      </c>
      <c r="AQ69" s="162">
        <v>0.11111111111111112</v>
      </c>
      <c r="AR69" s="233">
        <v>0.14080164439876669</v>
      </c>
      <c r="AS69" s="161">
        <v>0.15261756876663707</v>
      </c>
      <c r="AT69" s="162">
        <v>0.14714285714285713</v>
      </c>
      <c r="AU69" s="233">
        <v>9.3294460641399402E-2</v>
      </c>
      <c r="AV69" s="161">
        <v>9.6742349457058258E-2</v>
      </c>
      <c r="AW69" s="162">
        <v>9.5004897159647397E-2</v>
      </c>
      <c r="AX69" s="233">
        <v>7.1052631578947367E-2</v>
      </c>
      <c r="AY69" s="161">
        <v>5.6842105263157895E-2</v>
      </c>
      <c r="AZ69" s="162">
        <v>6.4593301435406703E-2</v>
      </c>
      <c r="BA69" s="233">
        <v>7.8578110383536015E-2</v>
      </c>
      <c r="BB69" s="161">
        <v>7.0635721493440967E-2</v>
      </c>
      <c r="BC69" s="162">
        <v>7.4757281553398058E-2</v>
      </c>
      <c r="BD69" s="233">
        <v>0.10795974382433669</v>
      </c>
      <c r="BE69" s="161">
        <v>3.5608308605341248E-2</v>
      </c>
      <c r="BF69" s="162">
        <v>7.3193916349809887E-2</v>
      </c>
      <c r="BG69" s="233">
        <v>3.595317725752508E-2</v>
      </c>
      <c r="BH69" s="161">
        <v>6.1704834605597968E-2</v>
      </c>
      <c r="BI69" s="162">
        <v>5.057803468208092E-2</v>
      </c>
      <c r="BJ69" s="233">
        <v>2.6714158504007126E-2</v>
      </c>
      <c r="BK69" s="161">
        <v>5.2570093457943931E-2</v>
      </c>
      <c r="BL69" s="162">
        <v>3.787878787878788E-2</v>
      </c>
      <c r="BM69" s="233">
        <v>3.0588235294117649E-2</v>
      </c>
    </row>
    <row r="70" spans="1:65" s="173" customFormat="1" ht="13.5" customHeight="1" x14ac:dyDescent="0.2">
      <c r="A70" s="195" t="s">
        <v>190</v>
      </c>
      <c r="B70" s="161">
        <v>5.8823529411764712E-2</v>
      </c>
      <c r="C70" s="161">
        <v>4.1666666666666671E-2</v>
      </c>
      <c r="D70" s="162">
        <v>6.8965517241379309E-2</v>
      </c>
      <c r="E70" s="161">
        <v>6.6666666666666666E-2</v>
      </c>
      <c r="F70" s="161">
        <v>0.14285714285714285</v>
      </c>
      <c r="G70" s="162">
        <v>0.10769230769230768</v>
      </c>
      <c r="H70" s="161">
        <v>0.75</v>
      </c>
      <c r="I70" s="161">
        <v>2.035714285714286</v>
      </c>
      <c r="J70" s="162">
        <v>1.2923076923076924</v>
      </c>
      <c r="K70" s="161">
        <v>0.8666666666666667</v>
      </c>
      <c r="L70" s="161">
        <v>0</v>
      </c>
      <c r="M70" s="162">
        <v>0.36231884057971014</v>
      </c>
      <c r="N70" s="161">
        <v>0.1111111111111111</v>
      </c>
      <c r="O70" s="161">
        <v>-0.28947368421052633</v>
      </c>
      <c r="P70" s="162">
        <v>-7.2289156626506021E-2</v>
      </c>
      <c r="Q70" s="161">
        <v>-2.5641025641025644E-2</v>
      </c>
      <c r="R70" s="161">
        <v>-2.2999999999999998</v>
      </c>
      <c r="S70" s="162">
        <v>-0.79661016949152541</v>
      </c>
      <c r="T70" s="161">
        <v>0</v>
      </c>
      <c r="U70" s="161">
        <v>0</v>
      </c>
      <c r="V70" s="162">
        <v>0</v>
      </c>
      <c r="W70" s="161">
        <v>0</v>
      </c>
      <c r="X70" s="161">
        <v>0</v>
      </c>
      <c r="Y70" s="162">
        <v>0</v>
      </c>
      <c r="Z70" s="161">
        <v>0</v>
      </c>
      <c r="AA70" s="161">
        <v>0</v>
      </c>
      <c r="AB70" s="162">
        <v>0</v>
      </c>
      <c r="AC70" s="161">
        <v>0</v>
      </c>
      <c r="AD70" s="161">
        <v>0</v>
      </c>
      <c r="AE70" s="162">
        <v>0</v>
      </c>
      <c r="AF70" s="161">
        <v>0</v>
      </c>
      <c r="AG70" s="161">
        <v>0</v>
      </c>
      <c r="AH70" s="162">
        <v>0</v>
      </c>
      <c r="AI70" s="161">
        <v>0</v>
      </c>
      <c r="AJ70" s="161">
        <v>0</v>
      </c>
      <c r="AK70" s="162">
        <v>0</v>
      </c>
      <c r="AL70" s="233">
        <v>0</v>
      </c>
      <c r="AM70" s="161">
        <v>0</v>
      </c>
      <c r="AN70" s="162">
        <v>0</v>
      </c>
      <c r="AO70" s="233">
        <v>0</v>
      </c>
      <c r="AP70" s="161">
        <v>0</v>
      </c>
      <c r="AQ70" s="162">
        <v>0</v>
      </c>
      <c r="AR70" s="233">
        <v>0</v>
      </c>
      <c r="AS70" s="161">
        <v>0</v>
      </c>
      <c r="AT70" s="162">
        <v>0</v>
      </c>
      <c r="AU70" s="233">
        <v>0</v>
      </c>
      <c r="AV70" s="161">
        <v>0</v>
      </c>
      <c r="AW70" s="162">
        <v>0</v>
      </c>
      <c r="AX70" s="233">
        <v>0</v>
      </c>
      <c r="AY70" s="161">
        <v>0</v>
      </c>
      <c r="AZ70" s="162">
        <v>0</v>
      </c>
      <c r="BA70" s="233">
        <v>0</v>
      </c>
      <c r="BB70" s="161">
        <v>0</v>
      </c>
      <c r="BC70" s="162">
        <v>0</v>
      </c>
      <c r="BD70" s="233">
        <v>0</v>
      </c>
      <c r="BE70" s="161">
        <v>0</v>
      </c>
      <c r="BF70" s="162">
        <v>0</v>
      </c>
      <c r="BG70" s="233">
        <v>0</v>
      </c>
      <c r="BH70" s="161">
        <v>0</v>
      </c>
      <c r="BI70" s="162">
        <v>0</v>
      </c>
      <c r="BJ70" s="233">
        <v>0</v>
      </c>
      <c r="BK70" s="161">
        <v>0</v>
      </c>
      <c r="BL70" s="162">
        <v>0</v>
      </c>
      <c r="BM70" s="233">
        <v>0</v>
      </c>
    </row>
    <row r="71" spans="1:65" s="173" customFormat="1" ht="13.5" customHeight="1" x14ac:dyDescent="0.2">
      <c r="A71" s="195" t="s">
        <v>251</v>
      </c>
      <c r="B71" s="161">
        <v>9.1549295774647876E-2</v>
      </c>
      <c r="C71" s="161">
        <v>0.10144927536231885</v>
      </c>
      <c r="D71" s="162">
        <v>9.5351609058402856E-2</v>
      </c>
      <c r="E71" s="161">
        <v>0.10116731517509728</v>
      </c>
      <c r="F71" s="161">
        <v>7.9913606911447096E-2</v>
      </c>
      <c r="G71" s="162">
        <v>8.8194444444444436E-2</v>
      </c>
      <c r="H71" s="161">
        <v>5.534858967535923E-2</v>
      </c>
      <c r="I71" s="161">
        <v>5.8014354066985643E-2</v>
      </c>
      <c r="J71" s="162">
        <v>5.6587837837837843E-2</v>
      </c>
      <c r="K71" s="161">
        <v>-3.0788177339901475E-3</v>
      </c>
      <c r="L71" s="161">
        <v>-5.3475935828877011E-3</v>
      </c>
      <c r="M71" s="162">
        <v>-4.1666666666666666E-3</v>
      </c>
      <c r="N71" s="161">
        <v>-9.5465393794749408E-3</v>
      </c>
      <c r="O71" s="161">
        <v>-0.10318664643399089</v>
      </c>
      <c r="P71" s="162">
        <v>-5.50098231827112E-2</v>
      </c>
      <c r="Q71" s="161">
        <v>-8.9897260273972615E-3</v>
      </c>
      <c r="R71" s="161">
        <v>-1.8813314037626625E-2</v>
      </c>
      <c r="S71" s="162">
        <v>-1.3608528010886823E-2</v>
      </c>
      <c r="T71" s="161">
        <v>-3.8317054845980462E-2</v>
      </c>
      <c r="U71" s="161">
        <v>3.3184945366248483E-2</v>
      </c>
      <c r="V71" s="162">
        <v>-3.8971161340607945E-3</v>
      </c>
      <c r="W71" s="161">
        <v>7.2254335260115612E-2</v>
      </c>
      <c r="X71" s="161">
        <v>5.1783659378596088E-2</v>
      </c>
      <c r="Y71" s="162">
        <v>6.1630218687872766E-2</v>
      </c>
      <c r="Z71" s="161">
        <v>6.4626912269747108E-2</v>
      </c>
      <c r="AA71" s="161">
        <v>6.723309937199852E-2</v>
      </c>
      <c r="AB71" s="162">
        <v>6.5651438240270726E-2</v>
      </c>
      <c r="AC71" s="161">
        <v>7.9032258064516123E-2</v>
      </c>
      <c r="AD71" s="161">
        <v>7.1523767214571307E-2</v>
      </c>
      <c r="AE71" s="162">
        <v>7.5859491778774282E-2</v>
      </c>
      <c r="AF71" s="161">
        <v>4.4876886417791896E-2</v>
      </c>
      <c r="AG71" s="161">
        <v>4.911180773249739E-2</v>
      </c>
      <c r="AH71" s="162">
        <v>4.6469659372885185E-2</v>
      </c>
      <c r="AI71" s="161">
        <v>3.5811599844297395E-2</v>
      </c>
      <c r="AJ71" s="161">
        <v>2.5394045534150613E-2</v>
      </c>
      <c r="AK71" s="162">
        <v>3.0908716257984751E-2</v>
      </c>
      <c r="AL71" s="233">
        <v>1.3276434329065907E-2</v>
      </c>
      <c r="AM71" s="161">
        <v>3.6255411255411256E-2</v>
      </c>
      <c r="AN71" s="162">
        <v>2.4014155712841254E-2</v>
      </c>
      <c r="AO71" s="233">
        <v>4.3931496649292627E-2</v>
      </c>
      <c r="AP71" s="161">
        <v>8.1092616303883903E-3</v>
      </c>
      <c r="AQ71" s="162">
        <v>2.7241996420759595E-2</v>
      </c>
      <c r="AR71" s="233">
        <v>3.0874097834803528E-2</v>
      </c>
      <c r="AS71" s="161">
        <v>-2.9154518950437317E-3</v>
      </c>
      <c r="AT71" s="162">
        <v>1.4300306435137897E-2</v>
      </c>
      <c r="AU71" s="233">
        <v>5.3437833986462416E-2</v>
      </c>
      <c r="AV71" s="161">
        <v>6.4354665713264219E-3</v>
      </c>
      <c r="AW71" s="162">
        <v>2.9973238180196253E-2</v>
      </c>
      <c r="AX71" s="233">
        <v>8.9973614775725602E-2</v>
      </c>
      <c r="AY71" s="161">
        <v>4.9797696856520385E-2</v>
      </c>
      <c r="AZ71" s="162">
        <v>7.1540768242181932E-2</v>
      </c>
      <c r="BA71" s="233">
        <v>8.4232269910488877E-2</v>
      </c>
      <c r="BB71" s="161">
        <v>4.6504169339320077E-2</v>
      </c>
      <c r="BC71" s="162">
        <v>6.8504147712068517E-2</v>
      </c>
      <c r="BD71" s="233">
        <v>0.10011918951132301</v>
      </c>
      <c r="BE71" s="161">
        <v>4.9818621523579208E-2</v>
      </c>
      <c r="BF71" s="162">
        <v>7.5150060024009604E-2</v>
      </c>
      <c r="BG71" s="233">
        <v>7.194124520113504E-2</v>
      </c>
      <c r="BH71" s="161">
        <v>3.5726918995401487E-2</v>
      </c>
      <c r="BI71" s="162">
        <v>5.4358093602404463E-2</v>
      </c>
      <c r="BJ71" s="233">
        <v>9.7029702970297033E-2</v>
      </c>
      <c r="BK71" s="161">
        <v>3.5436296599754204E-2</v>
      </c>
      <c r="BL71" s="162">
        <v>7.2890744159910092E-2</v>
      </c>
      <c r="BM71" s="233">
        <v>8.8746972032591923E-2</v>
      </c>
    </row>
    <row r="72" spans="1:65" s="173" customFormat="1" ht="13.5" customHeight="1" x14ac:dyDescent="0.2">
      <c r="A72" s="195" t="s">
        <v>17</v>
      </c>
      <c r="B72" s="161">
        <v>3.5864978902953662E-2</v>
      </c>
      <c r="C72" s="161">
        <v>0.16163793103448285</v>
      </c>
      <c r="D72" s="162">
        <v>9.925293489861263E-2</v>
      </c>
      <c r="E72" s="161">
        <v>4.864864864864888E-2</v>
      </c>
      <c r="F72" s="161">
        <v>6.8337129840546476E-2</v>
      </c>
      <c r="G72" s="162">
        <v>5.7228915662650683E-2</v>
      </c>
      <c r="H72" s="161">
        <v>0.10750853242320822</v>
      </c>
      <c r="I72" s="161">
        <v>6.0041407867494928E-2</v>
      </c>
      <c r="J72" s="162">
        <v>8.4967320261437967E-2</v>
      </c>
      <c r="K72" s="161">
        <v>9.9337748344370716E-2</v>
      </c>
      <c r="L72" s="161">
        <v>0.25777777777777894</v>
      </c>
      <c r="M72" s="162">
        <v>0.15066469719350079</v>
      </c>
      <c r="N72" s="161">
        <v>0.53846153846153777</v>
      </c>
      <c r="O72" s="161">
        <v>0.33333333333333376</v>
      </c>
      <c r="P72" s="162">
        <v>0.40000000000000008</v>
      </c>
      <c r="Q72" s="161">
        <v>0.14441416893733</v>
      </c>
      <c r="R72" s="161">
        <v>0.13669064748201476</v>
      </c>
      <c r="S72" s="162">
        <v>0.14241486068111481</v>
      </c>
      <c r="T72" s="161">
        <v>9.0558766859344955E-2</v>
      </c>
      <c r="U72" s="161">
        <v>0.50549450549451036</v>
      </c>
      <c r="V72" s="162">
        <v>0.15624999999999944</v>
      </c>
      <c r="W72" s="161">
        <v>0.11196911196911223</v>
      </c>
      <c r="X72" s="161">
        <v>0.14354066985646027</v>
      </c>
      <c r="Y72" s="162">
        <v>0.12393162393162369</v>
      </c>
      <c r="Z72" s="161">
        <v>6.9832402234636756E-2</v>
      </c>
      <c r="AA72" s="161">
        <v>0.11428571428571388</v>
      </c>
      <c r="AB72" s="162">
        <v>8.2942097026603906E-2</v>
      </c>
      <c r="AC72" s="161">
        <v>9.3385214007782713E-2</v>
      </c>
      <c r="AD72" s="161">
        <v>0.2640000000000009</v>
      </c>
      <c r="AE72" s="162">
        <v>0.14659685863874314</v>
      </c>
      <c r="AF72" s="161">
        <v>0.21897810218977978</v>
      </c>
      <c r="AG72" s="161">
        <v>0.25966850828729593</v>
      </c>
      <c r="AH72" s="162">
        <v>0.24137931034482871</v>
      </c>
      <c r="AI72" s="161">
        <v>0.29166666666666496</v>
      </c>
      <c r="AJ72" s="161">
        <v>0.47368421052632148</v>
      </c>
      <c r="AK72" s="162">
        <v>0.35361216730038075</v>
      </c>
      <c r="AL72" s="233">
        <v>0.10784313725490212</v>
      </c>
      <c r="AM72" s="161">
        <v>0.17721518987341719</v>
      </c>
      <c r="AN72" s="162">
        <v>0.15339233038348049</v>
      </c>
      <c r="AO72" s="233">
        <v>3.1948881789137309E-2</v>
      </c>
      <c r="AP72" s="161">
        <v>0.36046511627907291</v>
      </c>
      <c r="AQ72" s="162">
        <v>0.10526315789473763</v>
      </c>
      <c r="AR72" s="233">
        <v>0.20224719101123614</v>
      </c>
      <c r="AS72" s="161">
        <v>0.1259842519685036</v>
      </c>
      <c r="AT72" s="162">
        <v>0.15777262180974455</v>
      </c>
      <c r="AU72" s="233">
        <v>0.24074074074074509</v>
      </c>
      <c r="AV72" s="161">
        <v>0.41095890410958791</v>
      </c>
      <c r="AW72" s="162">
        <v>0.33852140077821263</v>
      </c>
      <c r="AX72" s="233">
        <v>8.8435374149660559E-2</v>
      </c>
      <c r="AY72" s="161">
        <v>0.27272727272729269</v>
      </c>
      <c r="AZ72" s="162">
        <v>8.8050314465410812E-2</v>
      </c>
      <c r="BA72" s="233">
        <v>5.7499999999986855</v>
      </c>
      <c r="BB72" s="161">
        <v>8.9999999999980105</v>
      </c>
      <c r="BC72" s="162">
        <v>7.999999999996362</v>
      </c>
      <c r="BD72" s="315">
        <v>0</v>
      </c>
      <c r="BE72" s="315">
        <v>0</v>
      </c>
      <c r="BF72" s="162">
        <v>0</v>
      </c>
      <c r="BG72" s="315">
        <v>19.000000000017053</v>
      </c>
      <c r="BH72" s="315">
        <v>45.000000000040856</v>
      </c>
      <c r="BI72" s="162">
        <v>31.999999999992824</v>
      </c>
      <c r="BJ72" s="315">
        <v>7.3999999999966404</v>
      </c>
      <c r="BK72" s="315">
        <v>-6.9999999999984128</v>
      </c>
      <c r="BL72" s="162">
        <v>0</v>
      </c>
      <c r="BM72" s="315">
        <v>0.5714285714285221</v>
      </c>
    </row>
    <row r="73" spans="1:65" s="173" customFormat="1" ht="13.5" customHeight="1" x14ac:dyDescent="0.2">
      <c r="A73" s="196" t="s">
        <v>18</v>
      </c>
      <c r="B73" s="199">
        <v>0.17339484813533254</v>
      </c>
      <c r="C73" s="199">
        <v>0.12467532467532468</v>
      </c>
      <c r="D73" s="200">
        <v>0.14860271903323263</v>
      </c>
      <c r="E73" s="199">
        <v>0.14327917282127028</v>
      </c>
      <c r="F73" s="199">
        <v>0.13589128697042366</v>
      </c>
      <c r="G73" s="200">
        <v>0.13898777279058969</v>
      </c>
      <c r="H73" s="199">
        <v>9.4006814992984564E-2</v>
      </c>
      <c r="I73" s="199">
        <v>9.4589012804626185E-2</v>
      </c>
      <c r="J73" s="200">
        <v>9.4293561184009764E-2</v>
      </c>
      <c r="K73" s="199">
        <v>3.2644178454842222E-2</v>
      </c>
      <c r="L73" s="199">
        <v>4.6737060758178982E-2</v>
      </c>
      <c r="M73" s="200">
        <v>4.0489732960570714E-2</v>
      </c>
      <c r="N73" s="199">
        <v>5.3180396246089681E-2</v>
      </c>
      <c r="O73" s="199">
        <v>1.0939053842875409E-2</v>
      </c>
      <c r="P73" s="200">
        <v>3.1631762652705057E-2</v>
      </c>
      <c r="Q73" s="199">
        <v>3.4473507712944329E-2</v>
      </c>
      <c r="R73" s="199">
        <v>6.2590975254730702E-2</v>
      </c>
      <c r="S73" s="200">
        <v>4.9238805019427984E-2</v>
      </c>
      <c r="T73" s="199">
        <v>-1.7883585829821167E-2</v>
      </c>
      <c r="U73" s="199">
        <v>-8.1215220333884768E-3</v>
      </c>
      <c r="V73" s="200">
        <v>-1.3676432460461496E-2</v>
      </c>
      <c r="W73" s="199">
        <v>7.9370128837283282E-2</v>
      </c>
      <c r="X73" s="199">
        <v>9.1123767189887461E-2</v>
      </c>
      <c r="Y73" s="200">
        <v>8.5712167272188042E-2</v>
      </c>
      <c r="Z73" s="199">
        <v>6.2322563201297823E-2</v>
      </c>
      <c r="AA73" s="199">
        <v>8.2585999196894674E-2</v>
      </c>
      <c r="AB73" s="200">
        <v>7.250470809792843E-2</v>
      </c>
      <c r="AC73" s="199">
        <v>5.646791308741788E-2</v>
      </c>
      <c r="AD73" s="199">
        <v>6.6514684189352274E-2</v>
      </c>
      <c r="AE73" s="200">
        <v>6.134131269108177E-2</v>
      </c>
      <c r="AF73" s="199">
        <v>5.625084107118828E-2</v>
      </c>
      <c r="AG73" s="199">
        <v>7.5006881365262859E-2</v>
      </c>
      <c r="AH73" s="200">
        <v>6.5523576240048981E-2</v>
      </c>
      <c r="AI73" s="199">
        <v>5.8658877935986377E-2</v>
      </c>
      <c r="AJ73" s="199">
        <v>5.6339852350731766E-2</v>
      </c>
      <c r="AK73" s="200">
        <v>5.759819299786674E-2</v>
      </c>
      <c r="AL73" s="267">
        <v>5.3489556800815075E-2</v>
      </c>
      <c r="AM73" s="199">
        <v>7.9350649350649352E-2</v>
      </c>
      <c r="AN73" s="200">
        <v>6.6293724279835389E-2</v>
      </c>
      <c r="AO73" s="267">
        <v>8.2500000000000004E-2</v>
      </c>
      <c r="AP73" s="199">
        <v>8.2881773399014799E-2</v>
      </c>
      <c r="AQ73" s="200">
        <v>8.2692307692307676E-2</v>
      </c>
      <c r="AR73" s="267">
        <v>8.688203622124327E-2</v>
      </c>
      <c r="AS73" s="199">
        <v>6.671961874503575E-2</v>
      </c>
      <c r="AT73" s="200">
        <v>7.6479246393876932E-2</v>
      </c>
      <c r="AU73" s="267">
        <v>8.3388121849660296E-2</v>
      </c>
      <c r="AV73" s="199">
        <v>4.0899581589958163E-2</v>
      </c>
      <c r="AW73" s="200">
        <v>6.1650433479610398E-2</v>
      </c>
      <c r="AX73" s="267">
        <v>4.7997644287396932E-2</v>
      </c>
      <c r="AY73" s="199">
        <v>4.9654175699390936E-2</v>
      </c>
      <c r="AZ73" s="200">
        <v>4.8807487169165734E-2</v>
      </c>
      <c r="BA73" s="267">
        <v>7.1455938697318019E-2</v>
      </c>
      <c r="BB73" s="199">
        <v>4.7109456787251355E-2</v>
      </c>
      <c r="BC73" s="200">
        <v>6.0458031305809443E-2</v>
      </c>
      <c r="BD73" s="267">
        <v>0.10671024802922519</v>
      </c>
      <c r="BE73" s="199">
        <v>7.5915047446904638E-2</v>
      </c>
      <c r="BF73" s="200">
        <v>9.0837098802813626E-2</v>
      </c>
      <c r="BG73" s="267">
        <v>7.5023811268224799E-2</v>
      </c>
      <c r="BH73" s="199">
        <v>4.4895055140519391E-2</v>
      </c>
      <c r="BI73" s="200">
        <v>5.9736509655296879E-2</v>
      </c>
      <c r="BJ73" s="267">
        <v>4.3244751342679785E-2</v>
      </c>
      <c r="BK73" s="199">
        <v>6.6588687442559927E-2</v>
      </c>
      <c r="BL73" s="200">
        <v>5.386603816619781E-2</v>
      </c>
      <c r="BM73" s="267">
        <v>8.6826347305389226E-2</v>
      </c>
    </row>
    <row r="74" spans="1:65" s="173" customFormat="1" ht="6" customHeight="1" x14ac:dyDescent="0.2">
      <c r="A74" s="196"/>
      <c r="B74" s="146"/>
      <c r="C74" s="146"/>
      <c r="D74" s="142"/>
      <c r="E74" s="146"/>
      <c r="F74" s="146"/>
      <c r="G74" s="142"/>
      <c r="H74" s="146"/>
      <c r="I74" s="146"/>
      <c r="J74" s="142"/>
      <c r="K74" s="146"/>
      <c r="L74" s="146"/>
      <c r="M74" s="142"/>
      <c r="N74" s="146"/>
      <c r="O74" s="146"/>
      <c r="P74" s="142"/>
      <c r="Q74" s="146"/>
      <c r="R74" s="146"/>
      <c r="S74" s="142"/>
      <c r="T74" s="146"/>
      <c r="U74" s="146"/>
      <c r="V74" s="142"/>
      <c r="W74" s="146"/>
      <c r="X74" s="146"/>
      <c r="Y74" s="142"/>
      <c r="Z74" s="146"/>
      <c r="AA74" s="146"/>
      <c r="AB74" s="142"/>
      <c r="AC74" s="146"/>
      <c r="AD74" s="146"/>
      <c r="AE74" s="142"/>
      <c r="AF74" s="146"/>
      <c r="AG74" s="146"/>
      <c r="AH74" s="142"/>
      <c r="AI74" s="146"/>
      <c r="AJ74" s="146"/>
      <c r="AK74" s="142"/>
      <c r="AL74" s="228"/>
      <c r="AM74" s="146"/>
      <c r="AN74" s="142"/>
      <c r="AO74" s="228"/>
      <c r="AP74" s="146"/>
      <c r="AQ74" s="142"/>
      <c r="AR74" s="228"/>
      <c r="AS74" s="146"/>
      <c r="AT74" s="142"/>
      <c r="AU74" s="228"/>
      <c r="AV74" s="146"/>
      <c r="AW74" s="142"/>
      <c r="AX74" s="228"/>
      <c r="AY74" s="146"/>
      <c r="AZ74" s="142"/>
      <c r="BA74" s="228"/>
      <c r="BB74" s="146"/>
      <c r="BC74" s="142"/>
      <c r="BD74" s="228"/>
      <c r="BE74" s="146"/>
      <c r="BF74" s="142"/>
      <c r="BG74" s="228"/>
      <c r="BH74" s="146"/>
      <c r="BI74" s="142"/>
      <c r="BJ74" s="228"/>
      <c r="BK74" s="146"/>
      <c r="BL74" s="142"/>
      <c r="BM74" s="228"/>
    </row>
    <row r="75" spans="1:65" s="154" customFormat="1" ht="15.75" customHeight="1" x14ac:dyDescent="0.2">
      <c r="A75" s="194" t="s">
        <v>197</v>
      </c>
      <c r="B75" s="141"/>
      <c r="C75" s="141"/>
      <c r="D75" s="142"/>
      <c r="E75" s="141"/>
      <c r="F75" s="141"/>
      <c r="G75" s="142"/>
      <c r="H75" s="141"/>
      <c r="I75" s="141"/>
      <c r="J75" s="142"/>
      <c r="K75" s="141"/>
      <c r="L75" s="141"/>
      <c r="M75" s="142"/>
      <c r="N75" s="141"/>
      <c r="O75" s="141"/>
      <c r="P75" s="142"/>
      <c r="Q75" s="141"/>
      <c r="R75" s="141"/>
      <c r="S75" s="142"/>
      <c r="T75" s="141"/>
      <c r="U75" s="141"/>
      <c r="V75" s="142"/>
      <c r="W75" s="141"/>
      <c r="X75" s="141"/>
      <c r="Y75" s="142"/>
      <c r="Z75" s="141"/>
      <c r="AA75" s="141"/>
      <c r="AB75" s="142"/>
      <c r="AC75" s="141"/>
      <c r="AD75" s="141"/>
      <c r="AE75" s="142"/>
      <c r="AF75" s="141"/>
      <c r="AG75" s="141"/>
      <c r="AH75" s="142"/>
      <c r="AI75" s="141"/>
      <c r="AJ75" s="141"/>
      <c r="AK75" s="142"/>
      <c r="AL75" s="224"/>
      <c r="AM75" s="141"/>
      <c r="AN75" s="142"/>
      <c r="AO75" s="224"/>
      <c r="AP75" s="141"/>
      <c r="AQ75" s="142"/>
      <c r="AR75" s="224"/>
      <c r="AS75" s="141"/>
      <c r="AT75" s="142"/>
      <c r="AU75" s="224"/>
      <c r="AV75" s="141"/>
      <c r="AW75" s="142"/>
      <c r="AX75" s="224"/>
      <c r="AY75" s="141"/>
      <c r="AZ75" s="142"/>
      <c r="BA75" s="224"/>
      <c r="BB75" s="141"/>
      <c r="BC75" s="142"/>
      <c r="BD75" s="224"/>
      <c r="BE75" s="141"/>
      <c r="BF75" s="142"/>
      <c r="BG75" s="224"/>
      <c r="BH75" s="141"/>
      <c r="BI75" s="142"/>
      <c r="BJ75" s="224"/>
      <c r="BK75" s="141"/>
      <c r="BL75" s="142"/>
      <c r="BM75" s="224"/>
    </row>
    <row r="76" spans="1:65" s="154" customFormat="1" ht="13.5" customHeight="1" x14ac:dyDescent="0.2">
      <c r="A76" s="195" t="s">
        <v>252</v>
      </c>
      <c r="B76" s="141">
        <v>172.1131</v>
      </c>
      <c r="C76" s="141">
        <v>159.59779999999998</v>
      </c>
      <c r="D76" s="142">
        <v>159.59779999999998</v>
      </c>
      <c r="E76" s="141">
        <v>163.7989</v>
      </c>
      <c r="F76" s="141">
        <v>191.37779999999998</v>
      </c>
      <c r="G76" s="142">
        <v>191.37779999999998</v>
      </c>
      <c r="H76" s="141">
        <v>228.73</v>
      </c>
      <c r="I76" s="141">
        <v>242.63629999999998</v>
      </c>
      <c r="J76" s="142">
        <v>242.63629999999998</v>
      </c>
      <c r="K76" s="141">
        <v>299.8313</v>
      </c>
      <c r="L76" s="141">
        <v>332.32329999999996</v>
      </c>
      <c r="M76" s="142">
        <v>332.32329999999996</v>
      </c>
      <c r="N76" s="141">
        <v>346.0702</v>
      </c>
      <c r="O76" s="141">
        <v>325.42340000000002</v>
      </c>
      <c r="P76" s="142">
        <v>325.42340000000002</v>
      </c>
      <c r="Q76" s="141">
        <v>345.82820000000004</v>
      </c>
      <c r="R76" s="141">
        <v>320.32150000000001</v>
      </c>
      <c r="S76" s="142">
        <v>320.32150000000001</v>
      </c>
      <c r="T76" s="141">
        <v>406.56729999999999</v>
      </c>
      <c r="U76" s="141">
        <v>287.63890000000004</v>
      </c>
      <c r="V76" s="142">
        <v>287.63890000000004</v>
      </c>
      <c r="W76" s="141">
        <v>257.86090000000002</v>
      </c>
      <c r="X76" s="141">
        <v>303.42040000000003</v>
      </c>
      <c r="Y76" s="142">
        <v>303.42040000000003</v>
      </c>
      <c r="Z76" s="141">
        <v>248.62649999999999</v>
      </c>
      <c r="AA76" s="141">
        <v>222.26489999999998</v>
      </c>
      <c r="AB76" s="142">
        <v>222.26489999999998</v>
      </c>
      <c r="AC76" s="141">
        <v>262.62009999999998</v>
      </c>
      <c r="AD76" s="141">
        <v>206.8588</v>
      </c>
      <c r="AE76" s="142">
        <v>206.8588</v>
      </c>
      <c r="AF76" s="141">
        <v>218.16420000000002</v>
      </c>
      <c r="AG76" s="141">
        <v>212.8853</v>
      </c>
      <c r="AH76" s="142">
        <v>212.8853</v>
      </c>
      <c r="AI76" s="141">
        <v>239.0591</v>
      </c>
      <c r="AJ76" s="141">
        <v>180.41159999999999</v>
      </c>
      <c r="AK76" s="142">
        <v>180.41159999999999</v>
      </c>
      <c r="AL76" s="224">
        <v>225.0257</v>
      </c>
      <c r="AM76" s="141">
        <v>234.92579999999998</v>
      </c>
      <c r="AN76" s="142">
        <v>234.92579999999998</v>
      </c>
      <c r="AO76" s="224">
        <v>293.59800000000001</v>
      </c>
      <c r="AP76" s="141">
        <v>241.5609</v>
      </c>
      <c r="AQ76" s="142">
        <v>241.5609</v>
      </c>
      <c r="AR76" s="224">
        <v>273.3535</v>
      </c>
      <c r="AS76" s="141">
        <v>282.2672</v>
      </c>
      <c r="AT76" s="142">
        <v>282.2672</v>
      </c>
      <c r="AU76" s="224">
        <v>372.51590000000004</v>
      </c>
      <c r="AV76" s="141">
        <v>415.99920000000003</v>
      </c>
      <c r="AW76" s="142">
        <v>415.99920000000003</v>
      </c>
      <c r="AX76" s="224">
        <v>467.02659999999997</v>
      </c>
      <c r="AY76" s="141">
        <v>407.87990000000002</v>
      </c>
      <c r="AZ76" s="142">
        <v>407.87990000000002</v>
      </c>
      <c r="BA76" s="224">
        <v>401.10230000000001</v>
      </c>
      <c r="BB76" s="141">
        <v>385.29079999999999</v>
      </c>
      <c r="BC76" s="142">
        <v>385.29079999999999</v>
      </c>
      <c r="BD76" s="224">
        <v>336.78990000000005</v>
      </c>
      <c r="BE76" s="141">
        <v>285.7722</v>
      </c>
      <c r="BF76" s="142">
        <v>285.7722</v>
      </c>
      <c r="BG76" s="224">
        <v>406.79770000000002</v>
      </c>
      <c r="BH76" s="141">
        <v>412.05970000000002</v>
      </c>
      <c r="BI76" s="142">
        <v>412.05970000000002</v>
      </c>
      <c r="BJ76" s="224">
        <v>424.26159999999999</v>
      </c>
      <c r="BK76" s="141">
        <v>340.33780000000002</v>
      </c>
      <c r="BL76" s="142">
        <v>340.33780000000002</v>
      </c>
      <c r="BM76" s="224">
        <v>373.67149999999998</v>
      </c>
    </row>
    <row r="77" spans="1:65" s="154" customFormat="1" ht="13.5" customHeight="1" x14ac:dyDescent="0.2">
      <c r="A77" s="195" t="s">
        <v>253</v>
      </c>
      <c r="B77" s="141">
        <v>91.615399999999994</v>
      </c>
      <c r="C77" s="141">
        <v>74.149500000000003</v>
      </c>
      <c r="D77" s="142">
        <v>74.149500000000003</v>
      </c>
      <c r="E77" s="141">
        <v>76.805999999999997</v>
      </c>
      <c r="F77" s="141">
        <v>91.081199999999995</v>
      </c>
      <c r="G77" s="142">
        <v>91.081199999999995</v>
      </c>
      <c r="H77" s="141">
        <v>80.758899999999997</v>
      </c>
      <c r="I77" s="141">
        <v>95.372399999999999</v>
      </c>
      <c r="J77" s="142">
        <v>95.372399999999999</v>
      </c>
      <c r="K77" s="141">
        <v>105.2762</v>
      </c>
      <c r="L77" s="141">
        <v>133.68989999999999</v>
      </c>
      <c r="M77" s="142">
        <v>133.68989999999999</v>
      </c>
      <c r="N77" s="141">
        <v>113.0633</v>
      </c>
      <c r="O77" s="141">
        <v>95.179000000000002</v>
      </c>
      <c r="P77" s="142">
        <v>95.179000000000002</v>
      </c>
      <c r="Q77" s="141">
        <v>110.3454</v>
      </c>
      <c r="R77" s="141">
        <v>122.85210000000001</v>
      </c>
      <c r="S77" s="142">
        <v>122.85210000000001</v>
      </c>
      <c r="T77" s="141">
        <v>210.1541</v>
      </c>
      <c r="U77" s="141">
        <v>142.20060000000001</v>
      </c>
      <c r="V77" s="142">
        <v>142.20060000000001</v>
      </c>
      <c r="W77" s="141">
        <v>148.399</v>
      </c>
      <c r="X77" s="141">
        <v>182.66479999999999</v>
      </c>
      <c r="Y77" s="142">
        <v>182.66479999999999</v>
      </c>
      <c r="Z77" s="141">
        <v>183.68810000000002</v>
      </c>
      <c r="AA77" s="141">
        <v>203.5615</v>
      </c>
      <c r="AB77" s="142">
        <v>203.5615</v>
      </c>
      <c r="AC77" s="141">
        <v>211.3904</v>
      </c>
      <c r="AD77" s="141">
        <v>198.88339999999999</v>
      </c>
      <c r="AE77" s="142">
        <v>198.88339999999999</v>
      </c>
      <c r="AF77" s="141">
        <v>212.3031</v>
      </c>
      <c r="AG77" s="141">
        <v>227.89689999999999</v>
      </c>
      <c r="AH77" s="142">
        <v>227.89689999999999</v>
      </c>
      <c r="AI77" s="141">
        <v>235.62470000000002</v>
      </c>
      <c r="AJ77" s="141">
        <v>213.11879999999999</v>
      </c>
      <c r="AK77" s="142">
        <v>213.11879999999999</v>
      </c>
      <c r="AL77" s="224">
        <v>238.5188</v>
      </c>
      <c r="AM77" s="141">
        <v>249.81960000000001</v>
      </c>
      <c r="AN77" s="142">
        <v>249.81960000000001</v>
      </c>
      <c r="AO77" s="224">
        <v>255.12189999999998</v>
      </c>
      <c r="AP77" s="141">
        <v>242.0343</v>
      </c>
      <c r="AQ77" s="142">
        <v>242.0343</v>
      </c>
      <c r="AR77" s="224">
        <v>253.59010000000001</v>
      </c>
      <c r="AS77" s="141">
        <v>190.83179999999999</v>
      </c>
      <c r="AT77" s="142">
        <v>190.83179999999999</v>
      </c>
      <c r="AU77" s="224">
        <v>203.48329999999999</v>
      </c>
      <c r="AV77" s="141">
        <v>212.6079</v>
      </c>
      <c r="AW77" s="142">
        <v>212.6079</v>
      </c>
      <c r="AX77" s="224">
        <v>219.73670000000001</v>
      </c>
      <c r="AY77" s="141">
        <v>202.21360000000001</v>
      </c>
      <c r="AZ77" s="142">
        <v>202.21360000000001</v>
      </c>
      <c r="BA77" s="224">
        <v>208.2826</v>
      </c>
      <c r="BB77" s="141">
        <v>191.43270000000001</v>
      </c>
      <c r="BC77" s="142">
        <v>191.43270000000001</v>
      </c>
      <c r="BD77" s="224">
        <v>166.75970000000001</v>
      </c>
      <c r="BE77" s="141">
        <v>187.38</v>
      </c>
      <c r="BF77" s="142">
        <v>187.38</v>
      </c>
      <c r="BG77" s="224">
        <v>213.9348</v>
      </c>
      <c r="BH77" s="141">
        <v>203.72970000000001</v>
      </c>
      <c r="BI77" s="142">
        <v>203.72970000000001</v>
      </c>
      <c r="BJ77" s="224">
        <v>187.78399999999999</v>
      </c>
      <c r="BK77" s="141">
        <v>184.27339999999998</v>
      </c>
      <c r="BL77" s="142">
        <v>184.27339999999998</v>
      </c>
      <c r="BM77" s="224">
        <v>154.86079999999998</v>
      </c>
    </row>
    <row r="78" spans="1:65" s="154" customFormat="1" ht="13.5" customHeight="1" x14ac:dyDescent="0.2">
      <c r="A78" s="195" t="s">
        <v>254</v>
      </c>
      <c r="B78" s="141">
        <v>137.35910000000001</v>
      </c>
      <c r="C78" s="141">
        <v>109.08369999999999</v>
      </c>
      <c r="D78" s="142">
        <v>109.08369999999999</v>
      </c>
      <c r="E78" s="141">
        <v>115.75060000000001</v>
      </c>
      <c r="F78" s="141">
        <v>131.489</v>
      </c>
      <c r="G78" s="142">
        <v>131.489</v>
      </c>
      <c r="H78" s="141">
        <v>131.7971</v>
      </c>
      <c r="I78" s="141">
        <v>149.08189999999999</v>
      </c>
      <c r="J78" s="142">
        <v>149.08189999999999</v>
      </c>
      <c r="K78" s="141">
        <v>126.90769999999999</v>
      </c>
      <c r="L78" s="141">
        <v>134.05929999999998</v>
      </c>
      <c r="M78" s="142">
        <v>134.05929999999998</v>
      </c>
      <c r="N78" s="141">
        <v>126.8366</v>
      </c>
      <c r="O78" s="141">
        <v>117.87139999999999</v>
      </c>
      <c r="P78" s="142">
        <v>117.87139999999999</v>
      </c>
      <c r="Q78" s="141">
        <v>122.4585</v>
      </c>
      <c r="R78" s="141">
        <v>107.13680000000001</v>
      </c>
      <c r="S78" s="142">
        <v>107.13680000000001</v>
      </c>
      <c r="T78" s="141">
        <v>159.37529999999998</v>
      </c>
      <c r="U78" s="141">
        <v>88.997899999999987</v>
      </c>
      <c r="V78" s="142">
        <v>88.997899999999987</v>
      </c>
      <c r="W78" s="141">
        <v>96.542400000000001</v>
      </c>
      <c r="X78" s="141">
        <v>115.315</v>
      </c>
      <c r="Y78" s="142">
        <v>115.315</v>
      </c>
      <c r="Z78" s="141">
        <v>102.82250000000001</v>
      </c>
      <c r="AA78" s="141">
        <v>97.124300000000005</v>
      </c>
      <c r="AB78" s="142">
        <v>97.124300000000005</v>
      </c>
      <c r="AC78" s="141">
        <v>96.073700000000002</v>
      </c>
      <c r="AD78" s="141">
        <v>88.870399999999989</v>
      </c>
      <c r="AE78" s="142">
        <v>88.870399999999989</v>
      </c>
      <c r="AF78" s="141">
        <v>94.901499999999999</v>
      </c>
      <c r="AG78" s="141">
        <v>109.1178</v>
      </c>
      <c r="AH78" s="142">
        <v>109.1178</v>
      </c>
      <c r="AI78" s="141">
        <v>121.86739999999999</v>
      </c>
      <c r="AJ78" s="141">
        <v>119.72539999999999</v>
      </c>
      <c r="AK78" s="142">
        <v>119.72539999999999</v>
      </c>
      <c r="AL78" s="224">
        <v>151.7167</v>
      </c>
      <c r="AM78" s="141">
        <v>140.7688</v>
      </c>
      <c r="AN78" s="142">
        <v>140.7688</v>
      </c>
      <c r="AO78" s="224">
        <v>134.6985</v>
      </c>
      <c r="AP78" s="141">
        <v>137.65940000000001</v>
      </c>
      <c r="AQ78" s="142">
        <v>137.65940000000001</v>
      </c>
      <c r="AR78" s="224">
        <v>123.0647</v>
      </c>
      <c r="AS78" s="141">
        <v>133.41060000000002</v>
      </c>
      <c r="AT78" s="142">
        <v>133.41060000000002</v>
      </c>
      <c r="AU78" s="224">
        <v>160.39610000000002</v>
      </c>
      <c r="AV78" s="141">
        <v>163.6267</v>
      </c>
      <c r="AW78" s="142">
        <v>163.6267</v>
      </c>
      <c r="AX78" s="224">
        <v>155.06039999999999</v>
      </c>
      <c r="AY78" s="141">
        <v>181.59710000000001</v>
      </c>
      <c r="AZ78" s="142">
        <v>181.59710000000001</v>
      </c>
      <c r="BA78" s="224">
        <v>199.49250000000001</v>
      </c>
      <c r="BB78" s="141">
        <v>186.51839999999999</v>
      </c>
      <c r="BC78" s="142">
        <v>186.51839999999999</v>
      </c>
      <c r="BD78" s="224">
        <v>166.96089999999998</v>
      </c>
      <c r="BE78" s="141">
        <v>158.48170000000002</v>
      </c>
      <c r="BF78" s="142">
        <v>158.48170000000002</v>
      </c>
      <c r="BG78" s="224">
        <v>201.71770000000001</v>
      </c>
      <c r="BH78" s="141">
        <v>214.15090000000001</v>
      </c>
      <c r="BI78" s="142">
        <v>214.15090000000001</v>
      </c>
      <c r="BJ78" s="224">
        <v>213.75460000000001</v>
      </c>
      <c r="BK78" s="141">
        <v>141.01170000000002</v>
      </c>
      <c r="BL78" s="142">
        <v>141.01170000000002</v>
      </c>
      <c r="BM78" s="224">
        <v>129.71369999999999</v>
      </c>
    </row>
    <row r="79" spans="1:65" s="154" customFormat="1" ht="13.5" customHeight="1" x14ac:dyDescent="0.2">
      <c r="A79" s="195" t="s">
        <v>255</v>
      </c>
      <c r="B79" s="141">
        <v>9.9532000000000007</v>
      </c>
      <c r="C79" s="141">
        <v>9.1051000000000002</v>
      </c>
      <c r="D79" s="142">
        <v>9.1051000000000002</v>
      </c>
      <c r="E79" s="141">
        <v>16.9635</v>
      </c>
      <c r="F79" s="141">
        <v>53.450800000000001</v>
      </c>
      <c r="G79" s="142">
        <v>53.450800000000001</v>
      </c>
      <c r="H79" s="141">
        <v>87.126899999999992</v>
      </c>
      <c r="I79" s="141">
        <v>117.8095</v>
      </c>
      <c r="J79" s="142">
        <v>117.8095</v>
      </c>
      <c r="K79" s="141">
        <v>150.03539999999998</v>
      </c>
      <c r="L79" s="141">
        <v>164.1234</v>
      </c>
      <c r="M79" s="142">
        <v>164.1234</v>
      </c>
      <c r="N79" s="141">
        <v>164.1078</v>
      </c>
      <c r="O79" s="141">
        <v>151.59989999999999</v>
      </c>
      <c r="P79" s="142">
        <v>151.59989999999999</v>
      </c>
      <c r="Q79" s="141">
        <v>109.9175</v>
      </c>
      <c r="R79" s="141">
        <v>107.0059</v>
      </c>
      <c r="S79" s="142">
        <v>107.0059</v>
      </c>
      <c r="T79" s="141">
        <v>121.76860000000001</v>
      </c>
      <c r="U79" s="141">
        <v>82.721699999999998</v>
      </c>
      <c r="V79" s="142">
        <v>82.721699999999998</v>
      </c>
      <c r="W79" s="141">
        <v>75.557600000000008</v>
      </c>
      <c r="X79" s="141">
        <v>91.228399999999993</v>
      </c>
      <c r="Y79" s="142">
        <v>91.228399999999993</v>
      </c>
      <c r="Z79" s="141">
        <v>79.596600000000009</v>
      </c>
      <c r="AA79" s="141">
        <v>69.934200000000004</v>
      </c>
      <c r="AB79" s="142">
        <v>69.934200000000004</v>
      </c>
      <c r="AC79" s="141">
        <v>73.8095</v>
      </c>
      <c r="AD79" s="141">
        <v>71.596100000000007</v>
      </c>
      <c r="AE79" s="142">
        <v>71.596100000000007</v>
      </c>
      <c r="AF79" s="141">
        <v>67.601600000000005</v>
      </c>
      <c r="AG79" s="141">
        <v>75.202699999999993</v>
      </c>
      <c r="AH79" s="142">
        <v>75.202699999999993</v>
      </c>
      <c r="AI79" s="141">
        <v>73.253</v>
      </c>
      <c r="AJ79" s="141">
        <v>66.737499999999997</v>
      </c>
      <c r="AK79" s="142">
        <v>66.737499999999997</v>
      </c>
      <c r="AL79" s="224">
        <v>72.577799999999996</v>
      </c>
      <c r="AM79" s="141">
        <v>75.798199999999994</v>
      </c>
      <c r="AN79" s="142">
        <v>75.798199999999994</v>
      </c>
      <c r="AO79" s="224">
        <v>72.582800000000006</v>
      </c>
      <c r="AP79" s="141">
        <v>59.993600000000001</v>
      </c>
      <c r="AQ79" s="142">
        <v>59.993600000000001</v>
      </c>
      <c r="AR79" s="224">
        <v>66.381799999999998</v>
      </c>
      <c r="AS79" s="141">
        <v>70.855800000000002</v>
      </c>
      <c r="AT79" s="142">
        <v>70.855800000000002</v>
      </c>
      <c r="AU79" s="224">
        <v>72.561899999999994</v>
      </c>
      <c r="AV79" s="141">
        <v>68.927700000000002</v>
      </c>
      <c r="AW79" s="142">
        <v>68.927700000000002</v>
      </c>
      <c r="AX79" s="224">
        <v>82.993700000000004</v>
      </c>
      <c r="AY79" s="141">
        <v>77.92710000000001</v>
      </c>
      <c r="AZ79" s="142">
        <v>77.92710000000001</v>
      </c>
      <c r="BA79" s="224">
        <v>85.596299999999999</v>
      </c>
      <c r="BB79" s="141">
        <v>77.818300000000008</v>
      </c>
      <c r="BC79" s="142">
        <v>77.818300000000008</v>
      </c>
      <c r="BD79" s="224">
        <v>74.727100000000007</v>
      </c>
      <c r="BE79" s="141">
        <v>71.540399999999991</v>
      </c>
      <c r="BF79" s="142">
        <v>71.540399999999991</v>
      </c>
      <c r="BG79" s="224">
        <v>78.460100000000011</v>
      </c>
      <c r="BH79" s="141">
        <v>89.003100000000003</v>
      </c>
      <c r="BI79" s="142">
        <v>89.003100000000003</v>
      </c>
      <c r="BJ79" s="224">
        <v>87.975300000000004</v>
      </c>
      <c r="BK79" s="141">
        <v>82.433499999999995</v>
      </c>
      <c r="BL79" s="142">
        <v>82.433499999999995</v>
      </c>
      <c r="BM79" s="224">
        <v>73.359100000000012</v>
      </c>
    </row>
    <row r="80" spans="1:65" s="154" customFormat="1" ht="13.5" customHeight="1" x14ac:dyDescent="0.2">
      <c r="A80" s="195" t="s">
        <v>190</v>
      </c>
      <c r="B80" s="141">
        <v>2.4815</v>
      </c>
      <c r="C80" s="141">
        <v>2.5465</v>
      </c>
      <c r="D80" s="142">
        <v>2.5465</v>
      </c>
      <c r="E80" s="141">
        <v>2.7851999999999997</v>
      </c>
      <c r="F80" s="141">
        <v>3.1892</v>
      </c>
      <c r="G80" s="142">
        <v>3.1892</v>
      </c>
      <c r="H80" s="141">
        <v>3.4156</v>
      </c>
      <c r="I80" s="141">
        <v>13.168799999999999</v>
      </c>
      <c r="J80" s="142">
        <v>13.168799999999999</v>
      </c>
      <c r="K80" s="141">
        <v>28.892199999999999</v>
      </c>
      <c r="L80" s="141">
        <v>35.817099999999996</v>
      </c>
      <c r="M80" s="142">
        <v>35.817099999999996</v>
      </c>
      <c r="N80" s="141">
        <v>59.033900000000003</v>
      </c>
      <c r="O80" s="141">
        <v>59.312199999999997</v>
      </c>
      <c r="P80" s="142">
        <v>59.312199999999997</v>
      </c>
      <c r="Q80" s="141">
        <v>68.258899999999997</v>
      </c>
      <c r="R80" s="141">
        <v>58.780900000000003</v>
      </c>
      <c r="S80" s="142">
        <v>58.780900000000003</v>
      </c>
      <c r="T80" s="141">
        <v>78.754000000000005</v>
      </c>
      <c r="U80" s="141">
        <v>67.493600000000001</v>
      </c>
      <c r="V80" s="142">
        <v>67.493600000000001</v>
      </c>
      <c r="W80" s="141">
        <v>60.597699999999996</v>
      </c>
      <c r="X80" s="141">
        <v>62.963200000000001</v>
      </c>
      <c r="Y80" s="142">
        <v>62.963200000000001</v>
      </c>
      <c r="Z80" s="141">
        <v>51.679099999999998</v>
      </c>
      <c r="AA80" s="141">
        <v>47.369900000000001</v>
      </c>
      <c r="AB80" s="142">
        <v>47.369900000000001</v>
      </c>
      <c r="AC80" s="141">
        <v>37.778300000000002</v>
      </c>
      <c r="AD80" s="141">
        <v>31.570499999999999</v>
      </c>
      <c r="AE80" s="142">
        <v>31.570499999999999</v>
      </c>
      <c r="AF80" s="141">
        <v>23.7166</v>
      </c>
      <c r="AG80" s="141">
        <v>32.049099999999996</v>
      </c>
      <c r="AH80" s="142">
        <v>32.049099999999996</v>
      </c>
      <c r="AI80" s="141">
        <v>27.270900000000001</v>
      </c>
      <c r="AJ80" s="141">
        <v>23.3933</v>
      </c>
      <c r="AK80" s="142">
        <v>23.3933</v>
      </c>
      <c r="AL80" s="224">
        <v>22.218599999999999</v>
      </c>
      <c r="AM80" s="141">
        <v>24.5349</v>
      </c>
      <c r="AN80" s="142">
        <v>24.5349</v>
      </c>
      <c r="AO80" s="224">
        <v>25.672999999999998</v>
      </c>
      <c r="AP80" s="141">
        <v>30.747799999999998</v>
      </c>
      <c r="AQ80" s="142">
        <v>30.747799999999998</v>
      </c>
      <c r="AR80" s="224">
        <v>32.991699999999994</v>
      </c>
      <c r="AS80" s="141">
        <v>36.679300000000005</v>
      </c>
      <c r="AT80" s="142">
        <v>36.679300000000005</v>
      </c>
      <c r="AU80" s="224">
        <v>57.475000000000001</v>
      </c>
      <c r="AV80" s="141">
        <v>65.241699999999994</v>
      </c>
      <c r="AW80" s="142">
        <v>65.241699999999994</v>
      </c>
      <c r="AX80" s="224">
        <v>73.642800000000008</v>
      </c>
      <c r="AY80" s="141">
        <v>85.070800000000006</v>
      </c>
      <c r="AZ80" s="142">
        <v>85.070800000000006</v>
      </c>
      <c r="BA80" s="224">
        <v>85.9739</v>
      </c>
      <c r="BB80" s="141">
        <v>89.31519999999999</v>
      </c>
      <c r="BC80" s="142">
        <v>89.31519999999999</v>
      </c>
      <c r="BD80" s="224">
        <v>96.185100000000006</v>
      </c>
      <c r="BE80" s="141">
        <v>108.8961</v>
      </c>
      <c r="BF80" s="142">
        <v>108.8961</v>
      </c>
      <c r="BG80" s="224">
        <v>126.4264</v>
      </c>
      <c r="BH80" s="141">
        <v>138.93350000000001</v>
      </c>
      <c r="BI80" s="142">
        <v>138.93350000000001</v>
      </c>
      <c r="BJ80" s="224">
        <v>128.22810000000001</v>
      </c>
      <c r="BK80" s="141">
        <v>141.0188</v>
      </c>
      <c r="BL80" s="142">
        <v>141.0188</v>
      </c>
      <c r="BM80" s="224">
        <v>128.87439999999998</v>
      </c>
    </row>
    <row r="81" spans="1:65" s="154" customFormat="1" ht="13.5" customHeight="1" x14ac:dyDescent="0.2">
      <c r="A81" s="195" t="s">
        <v>251</v>
      </c>
      <c r="B81" s="141">
        <v>30.107700000000001</v>
      </c>
      <c r="C81" s="141">
        <v>27.979400000000002</v>
      </c>
      <c r="D81" s="142">
        <v>27.979400000000002</v>
      </c>
      <c r="E81" s="141">
        <v>24.932299999999998</v>
      </c>
      <c r="F81" s="141">
        <v>117.6267</v>
      </c>
      <c r="G81" s="142">
        <v>117.6267</v>
      </c>
      <c r="H81" s="141">
        <v>135.16290000000001</v>
      </c>
      <c r="I81" s="141">
        <v>228.91720000000001</v>
      </c>
      <c r="J81" s="142">
        <v>228.91720000000001</v>
      </c>
      <c r="K81" s="141">
        <v>331.09399999999999</v>
      </c>
      <c r="L81" s="141">
        <v>395.79159999999996</v>
      </c>
      <c r="M81" s="142">
        <v>395.79159999999996</v>
      </c>
      <c r="N81" s="141">
        <v>446.54740000000004</v>
      </c>
      <c r="O81" s="141">
        <v>418.38799999999998</v>
      </c>
      <c r="P81" s="142">
        <v>418.38799999999998</v>
      </c>
      <c r="Q81" s="141">
        <v>219.8509</v>
      </c>
      <c r="R81" s="141">
        <v>214.22389999999999</v>
      </c>
      <c r="S81" s="142">
        <v>214.22389999999999</v>
      </c>
      <c r="T81" s="141">
        <v>224.6919</v>
      </c>
      <c r="U81" s="141">
        <v>163.69489999999999</v>
      </c>
      <c r="V81" s="142">
        <v>163.69489999999999</v>
      </c>
      <c r="W81" s="141">
        <v>144.58370000000002</v>
      </c>
      <c r="X81" s="141">
        <v>134.3775</v>
      </c>
      <c r="Y81" s="142">
        <v>134.3775</v>
      </c>
      <c r="Z81" s="141">
        <v>187.608</v>
      </c>
      <c r="AA81" s="141">
        <v>160.166</v>
      </c>
      <c r="AB81" s="142">
        <v>160.166</v>
      </c>
      <c r="AC81" s="141">
        <v>178.8004</v>
      </c>
      <c r="AD81" s="141">
        <v>166.4692</v>
      </c>
      <c r="AE81" s="142">
        <v>166.4692</v>
      </c>
      <c r="AF81" s="141">
        <v>170.9879</v>
      </c>
      <c r="AG81" s="141">
        <v>209.31279999999998</v>
      </c>
      <c r="AH81" s="142">
        <v>209.31279999999998</v>
      </c>
      <c r="AI81" s="141">
        <v>249.77420000000001</v>
      </c>
      <c r="AJ81" s="141">
        <v>245.3338</v>
      </c>
      <c r="AK81" s="142">
        <v>245.3338</v>
      </c>
      <c r="AL81" s="224">
        <v>309.5308</v>
      </c>
      <c r="AM81" s="141">
        <v>301.65990000000005</v>
      </c>
      <c r="AN81" s="142">
        <v>301.65990000000005</v>
      </c>
      <c r="AO81" s="224">
        <v>290.01580000000001</v>
      </c>
      <c r="AP81" s="141">
        <v>265.98840000000001</v>
      </c>
      <c r="AQ81" s="142">
        <v>265.98840000000001</v>
      </c>
      <c r="AR81" s="224">
        <v>212.1379</v>
      </c>
      <c r="AS81" s="141">
        <v>173.036</v>
      </c>
      <c r="AT81" s="142">
        <v>173.036</v>
      </c>
      <c r="AU81" s="224">
        <v>201.55240000000001</v>
      </c>
      <c r="AV81" s="141">
        <v>169.2259</v>
      </c>
      <c r="AW81" s="142">
        <v>169.2259</v>
      </c>
      <c r="AX81" s="224">
        <v>195.48560000000001</v>
      </c>
      <c r="AY81" s="141">
        <v>172.01750000000001</v>
      </c>
      <c r="AZ81" s="142">
        <v>172.01750000000001</v>
      </c>
      <c r="BA81" s="224">
        <v>202.61120000000003</v>
      </c>
      <c r="BB81" s="141">
        <v>179.35320000000002</v>
      </c>
      <c r="BC81" s="142">
        <v>179.35320000000002</v>
      </c>
      <c r="BD81" s="224">
        <v>145.70060000000001</v>
      </c>
      <c r="BE81" s="141">
        <v>156.69570000000002</v>
      </c>
      <c r="BF81" s="142">
        <v>156.69570000000002</v>
      </c>
      <c r="BG81" s="224">
        <v>149.55879999999999</v>
      </c>
      <c r="BH81" s="141">
        <v>114.5043</v>
      </c>
      <c r="BI81" s="142">
        <v>114.5043</v>
      </c>
      <c r="BJ81" s="224">
        <v>118.9729</v>
      </c>
      <c r="BK81" s="141">
        <v>108.47160000000001</v>
      </c>
      <c r="BL81" s="142">
        <v>108.47160000000001</v>
      </c>
      <c r="BM81" s="224">
        <v>131.3184</v>
      </c>
    </row>
    <row r="82" spans="1:65" s="154" customFormat="1" ht="13.5" customHeight="1" x14ac:dyDescent="0.2">
      <c r="A82" s="195" t="s">
        <v>17</v>
      </c>
      <c r="B82" s="141">
        <v>10.530700000000024</v>
      </c>
      <c r="C82" s="141">
        <v>4.6375999999999635</v>
      </c>
      <c r="D82" s="142">
        <v>4.6375999999999635</v>
      </c>
      <c r="E82" s="141">
        <v>12.350799999999992</v>
      </c>
      <c r="F82" s="141">
        <v>6.7216000000000804</v>
      </c>
      <c r="G82" s="142">
        <v>6.7216000000000804</v>
      </c>
      <c r="H82" s="141">
        <v>8.309099999999944</v>
      </c>
      <c r="I82" s="141">
        <v>21.593700000000126</v>
      </c>
      <c r="J82" s="142">
        <v>21.593700000000126</v>
      </c>
      <c r="K82" s="141">
        <v>24.7820999999999</v>
      </c>
      <c r="L82" s="141">
        <v>19.477500000000191</v>
      </c>
      <c r="M82" s="142">
        <v>19.477500000000191</v>
      </c>
      <c r="N82" s="141">
        <v>13.697199999999839</v>
      </c>
      <c r="O82" s="141">
        <v>9.1812000000002172</v>
      </c>
      <c r="P82" s="142">
        <v>9.1812000000002172</v>
      </c>
      <c r="Q82" s="141">
        <v>1.3442999999998619</v>
      </c>
      <c r="R82" s="141">
        <v>0.23299999999994725</v>
      </c>
      <c r="S82" s="142">
        <v>0.23299999999994725</v>
      </c>
      <c r="T82" s="141">
        <v>4.7791999999999462</v>
      </c>
      <c r="U82" s="141">
        <v>-1.2532999999999674</v>
      </c>
      <c r="V82" s="142">
        <v>-1.2532999999999674</v>
      </c>
      <c r="W82" s="141">
        <v>6.113399999999956</v>
      </c>
      <c r="X82" s="141">
        <v>7.7539000000000442</v>
      </c>
      <c r="Y82" s="142">
        <v>7.7539000000000442</v>
      </c>
      <c r="Z82" s="141">
        <v>11.857300000000009</v>
      </c>
      <c r="AA82" s="141">
        <v>12.248599999999897</v>
      </c>
      <c r="AB82" s="142">
        <v>12.248599999999897</v>
      </c>
      <c r="AC82" s="141">
        <v>12.927300000000059</v>
      </c>
      <c r="AD82" s="141">
        <v>8.5597999999998819</v>
      </c>
      <c r="AE82" s="142">
        <v>8.5597999999998819</v>
      </c>
      <c r="AF82" s="141">
        <v>7.208400000000097</v>
      </c>
      <c r="AG82" s="141">
        <v>-1.9605999999997721</v>
      </c>
      <c r="AH82" s="142">
        <v>-1.9605999999997721</v>
      </c>
      <c r="AI82" s="141">
        <v>-1.5293000000000347</v>
      </c>
      <c r="AJ82" s="141">
        <v>-3.2004999999998063</v>
      </c>
      <c r="AK82" s="142">
        <v>-3.2004999999998063</v>
      </c>
      <c r="AL82" s="224">
        <v>-2.0354000000000951</v>
      </c>
      <c r="AM82" s="141">
        <v>-8.053000000000111</v>
      </c>
      <c r="AN82" s="142">
        <v>-8.053000000000111</v>
      </c>
      <c r="AO82" s="224">
        <v>-2.4941000000001168</v>
      </c>
      <c r="AP82" s="141">
        <v>-4.8919000000001915</v>
      </c>
      <c r="AQ82" s="142">
        <v>-4.8919000000001915</v>
      </c>
      <c r="AR82" s="224">
        <v>-3.3111000000001241</v>
      </c>
      <c r="AS82" s="141">
        <v>-2.8494000000000597</v>
      </c>
      <c r="AT82" s="142">
        <v>-2.8494000000000597</v>
      </c>
      <c r="AU82" s="224">
        <v>-0.84699999999997999</v>
      </c>
      <c r="AV82" s="141">
        <v>-1.9968999999998687</v>
      </c>
      <c r="AW82" s="142">
        <v>-1.9968999999998687</v>
      </c>
      <c r="AX82" s="224">
        <v>1.653999999999769</v>
      </c>
      <c r="AY82" s="141">
        <v>-8.7000000000898581E-3</v>
      </c>
      <c r="AZ82" s="142">
        <v>-8.7000000000898581E-3</v>
      </c>
      <c r="BA82" s="224">
        <v>3.7936000000001968</v>
      </c>
      <c r="BB82" s="141">
        <v>-1.1149999999997817</v>
      </c>
      <c r="BC82" s="142">
        <v>-1.1149999999997817</v>
      </c>
      <c r="BD82" s="224">
        <v>-1.3023000000000593</v>
      </c>
      <c r="BE82" s="141">
        <v>-4.076200000000199</v>
      </c>
      <c r="BF82" s="142">
        <v>-4.076200000000199</v>
      </c>
      <c r="BG82" s="224">
        <v>-0.77320000000008804</v>
      </c>
      <c r="BH82" s="141">
        <v>-2.0787000000000262</v>
      </c>
      <c r="BI82" s="142">
        <v>-2.0787000000000262</v>
      </c>
      <c r="BJ82" s="224">
        <v>0.71529999999984284</v>
      </c>
      <c r="BK82" s="141">
        <v>0.89120000000002619</v>
      </c>
      <c r="BL82" s="142">
        <v>0.89120000000002619</v>
      </c>
      <c r="BM82" s="224">
        <v>-1.0589999999998554</v>
      </c>
    </row>
    <row r="83" spans="1:65" s="173" customFormat="1" ht="13.5" customHeight="1" x14ac:dyDescent="0.2">
      <c r="A83" s="196" t="s">
        <v>18</v>
      </c>
      <c r="B83" s="197">
        <v>454.16070000000002</v>
      </c>
      <c r="C83" s="197">
        <v>387.09959999999995</v>
      </c>
      <c r="D83" s="198">
        <v>387.09959999999995</v>
      </c>
      <c r="E83" s="197">
        <v>413.38729999999998</v>
      </c>
      <c r="F83" s="197">
        <v>594.93630000000007</v>
      </c>
      <c r="G83" s="198">
        <v>594.93630000000007</v>
      </c>
      <c r="H83" s="197">
        <v>675.30050000000006</v>
      </c>
      <c r="I83" s="197">
        <v>868.57980000000009</v>
      </c>
      <c r="J83" s="198">
        <v>868.57980000000009</v>
      </c>
      <c r="K83" s="197">
        <v>1066.8189</v>
      </c>
      <c r="L83" s="197">
        <v>1215.2821000000001</v>
      </c>
      <c r="M83" s="198">
        <v>1215.2821000000001</v>
      </c>
      <c r="N83" s="197">
        <v>1269.3563999999999</v>
      </c>
      <c r="O83" s="197">
        <v>1176.9551000000001</v>
      </c>
      <c r="P83" s="198">
        <v>1176.9551000000001</v>
      </c>
      <c r="Q83" s="197">
        <v>978.00369999999998</v>
      </c>
      <c r="R83" s="197">
        <v>930.55409999999995</v>
      </c>
      <c r="S83" s="198">
        <v>930.55409999999995</v>
      </c>
      <c r="T83" s="197">
        <v>1206.0904</v>
      </c>
      <c r="U83" s="197">
        <v>831.49429999999995</v>
      </c>
      <c r="V83" s="198">
        <v>831.49429999999995</v>
      </c>
      <c r="W83" s="197">
        <v>789.65470000000005</v>
      </c>
      <c r="X83" s="197">
        <v>897.72320000000002</v>
      </c>
      <c r="Y83" s="198">
        <v>897.72320000000002</v>
      </c>
      <c r="Z83" s="197">
        <v>865.87810000000002</v>
      </c>
      <c r="AA83" s="197">
        <v>812.6694</v>
      </c>
      <c r="AB83" s="198">
        <v>812.6694</v>
      </c>
      <c r="AC83" s="197">
        <v>873.39970000000005</v>
      </c>
      <c r="AD83" s="197">
        <v>772.80819999999994</v>
      </c>
      <c r="AE83" s="198">
        <v>772.80819999999994</v>
      </c>
      <c r="AF83" s="197">
        <v>794.88329999999996</v>
      </c>
      <c r="AG83" s="197">
        <v>864.50400000000002</v>
      </c>
      <c r="AH83" s="198">
        <v>864.50400000000002</v>
      </c>
      <c r="AI83" s="197">
        <v>945.32</v>
      </c>
      <c r="AJ83" s="197">
        <v>845.51990000000012</v>
      </c>
      <c r="AK83" s="198">
        <v>845.51990000000012</v>
      </c>
      <c r="AL83" s="242">
        <v>1017.5529999999999</v>
      </c>
      <c r="AM83" s="197">
        <v>1019.4541999999999</v>
      </c>
      <c r="AN83" s="198">
        <v>1019.4541999999999</v>
      </c>
      <c r="AO83" s="242">
        <v>1069.1958999999999</v>
      </c>
      <c r="AP83" s="197">
        <v>973.09249999999986</v>
      </c>
      <c r="AQ83" s="198">
        <v>973.09249999999986</v>
      </c>
      <c r="AR83" s="242">
        <v>958.20859999999993</v>
      </c>
      <c r="AS83" s="197">
        <v>884.23129999999992</v>
      </c>
      <c r="AT83" s="198">
        <v>884.23129999999992</v>
      </c>
      <c r="AU83" s="242">
        <v>1067.1376</v>
      </c>
      <c r="AV83" s="197">
        <v>1093.6322000000002</v>
      </c>
      <c r="AW83" s="198">
        <v>1093.6322000000002</v>
      </c>
      <c r="AX83" s="242">
        <v>1195.5997999999997</v>
      </c>
      <c r="AY83" s="197">
        <v>1126.6973</v>
      </c>
      <c r="AZ83" s="198">
        <v>1126.6973</v>
      </c>
      <c r="BA83" s="242">
        <v>1186.8524000000002</v>
      </c>
      <c r="BB83" s="197">
        <v>1108.6136000000001</v>
      </c>
      <c r="BC83" s="198">
        <v>1108.6136000000001</v>
      </c>
      <c r="BD83" s="242">
        <v>985.82100000000014</v>
      </c>
      <c r="BE83" s="197">
        <v>964.68989999999985</v>
      </c>
      <c r="BF83" s="198">
        <v>964.68989999999985</v>
      </c>
      <c r="BG83" s="242">
        <v>1176.1223</v>
      </c>
      <c r="BH83" s="197">
        <v>1170.3025</v>
      </c>
      <c r="BI83" s="198">
        <v>1170.3025</v>
      </c>
      <c r="BJ83" s="242">
        <v>1161.6917999999998</v>
      </c>
      <c r="BK83" s="197">
        <v>998.43799999999999</v>
      </c>
      <c r="BL83" s="198">
        <v>998.43799999999999</v>
      </c>
      <c r="BM83" s="242">
        <v>990.73890000000006</v>
      </c>
    </row>
    <row r="84" spans="1:65" ht="15.75" customHeight="1" x14ac:dyDescent="0.2">
      <c r="A84" s="27"/>
    </row>
  </sheetData>
  <phoneticPr fontId="0" type="noConversion"/>
  <pageMargins left="0.19685039370078741" right="0.19685039370078741" top="0.39370078740157483" bottom="0.39370078740157483" header="0.19685039370078741" footer="0.19685039370078741"/>
  <pageSetup paperSize="8" scale="74" orientation="landscape" r:id="rId1"/>
  <headerFooter alignWithMargins="0">
    <oddFooter>&amp;L&amp;F&amp;C&amp;A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71"/>
  <sheetViews>
    <sheetView zoomScale="90" zoomScaleNormal="90" zoomScaleSheetLayoutView="100" workbookViewId="0">
      <pane xSplit="1" ySplit="5" topLeftCell="AK6"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Row="1" outlineLevelCol="1" x14ac:dyDescent="0.2"/>
  <cols>
    <col min="1" max="1" width="46.5703125" style="38" customWidth="1"/>
    <col min="2" max="2" width="12.42578125" style="10" hidden="1" customWidth="1" outlineLevel="1"/>
    <col min="3" max="3" width="9.7109375" style="10" hidden="1" customWidth="1" outlineLevel="1"/>
    <col min="4" max="4" width="11.7109375" style="39" hidden="1" customWidth="1" outlineLevel="1"/>
    <col min="5" max="5" width="12" style="10" hidden="1" customWidth="1" outlineLevel="1"/>
    <col min="6" max="6" width="11.7109375" style="10" hidden="1" customWidth="1" outlineLevel="1"/>
    <col min="7" max="7" width="10" style="39" hidden="1" customWidth="1" outlineLevel="1"/>
    <col min="8" max="9" width="10" style="10" hidden="1" customWidth="1" outlineLevel="1"/>
    <col min="10" max="10" width="10" style="39" hidden="1" customWidth="1" outlineLevel="1"/>
    <col min="11" max="11" width="11.7109375" style="10" hidden="1" customWidth="1" outlineLevel="1"/>
    <col min="12" max="12" width="12" style="10" hidden="1" customWidth="1" outlineLevel="1"/>
    <col min="13" max="13" width="10.28515625" style="40" hidden="1" customWidth="1" outlineLevel="1"/>
    <col min="14" max="14" width="11.5703125" style="10" hidden="1" customWidth="1" outlineLevel="1"/>
    <col min="15" max="15" width="12" style="10" hidden="1" customWidth="1" outlineLevel="1"/>
    <col min="16" max="16" width="10.28515625" style="40" hidden="1" customWidth="1" outlineLevel="1"/>
    <col min="17" max="18" width="10" style="10" hidden="1" customWidth="1" outlineLevel="1"/>
    <col min="19" max="19" width="10" style="39" hidden="1" customWidth="1" outlineLevel="1"/>
    <col min="20" max="20" width="11.42578125" style="22" hidden="1" customWidth="1" outlineLevel="1"/>
    <col min="21" max="21" width="11.7109375" style="22" hidden="1" customWidth="1" outlineLevel="1"/>
    <col min="22" max="22" width="10.28515625" style="39" hidden="1" customWidth="1" outlineLevel="1"/>
    <col min="23" max="24" width="10.28515625" style="22" hidden="1" customWidth="1" outlineLevel="1"/>
    <col min="25" max="25" width="10.28515625" style="39" hidden="1" customWidth="1" outlineLevel="1"/>
    <col min="26" max="27" width="10.28515625" style="22" hidden="1" customWidth="1" outlineLevel="1"/>
    <col min="28" max="28" width="10.28515625" style="39" hidden="1" customWidth="1" outlineLevel="1"/>
    <col min="29" max="30" width="10.28515625" style="22" hidden="1" customWidth="1" outlineLevel="1"/>
    <col min="31" max="31" width="10.28515625" style="39" hidden="1" customWidth="1" outlineLevel="1"/>
    <col min="32" max="33" width="10.28515625" style="22" hidden="1" customWidth="1" outlineLevel="1"/>
    <col min="34" max="34" width="10.28515625" style="39" hidden="1" customWidth="1" outlineLevel="1"/>
    <col min="35" max="36" width="10.28515625" style="22" hidden="1" customWidth="1" outlineLevel="1"/>
    <col min="37" max="37" width="10.28515625" style="39" customWidth="1" collapsed="1"/>
    <col min="38" max="39" width="10.28515625" style="22" hidden="1" customWidth="1" outlineLevel="1"/>
    <col min="40" max="40" width="10.28515625" style="39" customWidth="1" collapsed="1"/>
    <col min="41" max="42" width="10.28515625" style="22" hidden="1" customWidth="1" outlineLevel="1"/>
    <col min="43" max="43" width="10.28515625" style="39" customWidth="1" collapsed="1"/>
    <col min="44" max="45" width="10.28515625" style="22" hidden="1" customWidth="1" outlineLevel="1"/>
    <col min="46" max="46" width="10.28515625" style="39" customWidth="1" collapsed="1"/>
    <col min="47" max="48" width="10.28515625" style="22" hidden="1" customWidth="1" outlineLevel="1"/>
    <col min="49" max="49" width="10.28515625" style="39" customWidth="1" collapsed="1"/>
    <col min="50" max="51" width="10.28515625" style="22" customWidth="1"/>
    <col min="52" max="52" width="10.28515625" style="39" customWidth="1"/>
    <col min="53" max="54" width="10.28515625" style="22" customWidth="1"/>
    <col min="55" max="55" width="10.28515625" style="39" customWidth="1"/>
    <col min="56" max="57" width="10.28515625" style="22" customWidth="1"/>
    <col min="58" max="58" width="10.28515625" style="39" customWidth="1"/>
    <col min="59" max="60" width="10.28515625" style="22" customWidth="1"/>
    <col min="61" max="61" width="11.140625" style="39" customWidth="1"/>
    <col min="62" max="63" width="10.28515625" style="22" customWidth="1"/>
    <col min="64" max="64" width="12.140625" style="39" customWidth="1"/>
    <col min="65" max="65" width="10.28515625" style="22" customWidth="1"/>
    <col min="66" max="16384" width="9.28515625" style="22"/>
  </cols>
  <sheetData>
    <row r="1" spans="1:65" x14ac:dyDescent="0.2">
      <c r="A1" s="122"/>
      <c r="B1" s="86"/>
      <c r="C1" s="86"/>
      <c r="D1" s="123"/>
      <c r="E1" s="124"/>
      <c r="F1" s="86"/>
      <c r="G1" s="125"/>
      <c r="H1" s="86"/>
      <c r="I1" s="86"/>
      <c r="J1" s="125"/>
      <c r="K1" s="86"/>
      <c r="L1" s="86"/>
      <c r="M1" s="126"/>
      <c r="N1" s="86"/>
      <c r="O1" s="86"/>
      <c r="P1" s="126"/>
      <c r="Q1" s="86"/>
      <c r="R1" s="86"/>
      <c r="S1" s="125"/>
      <c r="T1" s="104"/>
      <c r="U1" s="104"/>
      <c r="V1" s="125"/>
      <c r="W1" s="104"/>
      <c r="X1" s="104"/>
      <c r="Y1" s="125"/>
      <c r="Z1" s="104"/>
      <c r="AA1" s="104"/>
      <c r="AB1" s="125"/>
      <c r="AC1" s="104"/>
      <c r="AD1" s="104"/>
      <c r="AE1" s="125"/>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row>
    <row r="2" spans="1:65" ht="15.75" x14ac:dyDescent="0.25">
      <c r="A2" s="101" t="s">
        <v>99</v>
      </c>
      <c r="B2" s="86"/>
      <c r="C2" s="86"/>
      <c r="D2" s="127"/>
      <c r="E2" s="128"/>
      <c r="F2" s="86"/>
      <c r="G2" s="125"/>
      <c r="H2" s="86"/>
      <c r="I2" s="86"/>
      <c r="J2" s="125"/>
      <c r="K2" s="86"/>
      <c r="L2" s="86"/>
      <c r="M2" s="126"/>
      <c r="N2" s="86"/>
      <c r="O2" s="86"/>
      <c r="P2" s="126"/>
      <c r="Q2" s="86"/>
      <c r="R2" s="86"/>
      <c r="S2" s="125"/>
      <c r="T2" s="104"/>
      <c r="U2" s="104"/>
      <c r="V2" s="125"/>
      <c r="W2" s="104"/>
      <c r="X2" s="104"/>
      <c r="Y2" s="125"/>
      <c r="Z2" s="104"/>
      <c r="AA2" s="104"/>
      <c r="AB2" s="125"/>
      <c r="AC2" s="104"/>
      <c r="AD2" s="104"/>
      <c r="AE2" s="125"/>
      <c r="AF2" s="104"/>
      <c r="AG2" s="104"/>
      <c r="AH2" s="125"/>
      <c r="AI2" s="104"/>
      <c r="AJ2" s="104"/>
      <c r="AK2" s="125"/>
      <c r="AL2" s="104"/>
      <c r="AM2" s="104"/>
      <c r="AN2" s="125"/>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row>
    <row r="3" spans="1:65" x14ac:dyDescent="0.2">
      <c r="A3" s="122"/>
      <c r="B3" s="86"/>
      <c r="C3" s="86"/>
      <c r="D3" s="123"/>
      <c r="E3" s="124"/>
      <c r="F3" s="86"/>
      <c r="G3" s="125"/>
      <c r="H3" s="86"/>
      <c r="I3" s="86"/>
      <c r="J3" s="125"/>
      <c r="K3" s="86"/>
      <c r="L3" s="86"/>
      <c r="M3" s="126"/>
      <c r="N3" s="86"/>
      <c r="O3" s="86"/>
      <c r="P3" s="126"/>
      <c r="Q3" s="86"/>
      <c r="R3" s="86"/>
      <c r="S3" s="125"/>
      <c r="T3" s="104"/>
      <c r="U3" s="104"/>
      <c r="V3" s="125"/>
      <c r="W3" s="104"/>
      <c r="X3" s="104"/>
      <c r="Y3" s="125"/>
      <c r="Z3" s="104"/>
      <c r="AA3" s="104"/>
      <c r="AB3" s="125"/>
      <c r="AC3" s="104"/>
      <c r="AD3" s="104"/>
      <c r="AE3" s="125"/>
      <c r="AF3" s="104"/>
      <c r="AG3" s="104"/>
      <c r="AH3" s="125"/>
      <c r="AI3" s="104"/>
      <c r="AJ3" s="104"/>
      <c r="AK3" s="125"/>
      <c r="AL3" s="104"/>
      <c r="AM3" s="104"/>
      <c r="AN3" s="125"/>
      <c r="AO3" s="104"/>
      <c r="AP3" s="104"/>
      <c r="AQ3" s="125"/>
      <c r="AR3" s="104"/>
      <c r="AS3" s="104"/>
      <c r="AT3" s="125"/>
      <c r="AU3" s="104"/>
      <c r="AV3" s="104"/>
      <c r="AW3" s="125"/>
      <c r="AX3" s="104"/>
      <c r="AY3" s="104"/>
      <c r="AZ3" s="125"/>
      <c r="BA3" s="104"/>
      <c r="BB3" s="104"/>
      <c r="BC3" s="125"/>
      <c r="BD3" s="104"/>
      <c r="BE3" s="104"/>
      <c r="BF3" s="125"/>
      <c r="BG3" s="104"/>
      <c r="BH3" s="104"/>
      <c r="BI3" s="104"/>
      <c r="BJ3" s="104"/>
      <c r="BK3" s="104"/>
      <c r="BL3" s="104"/>
      <c r="BM3" s="104"/>
    </row>
    <row r="4" spans="1:65" s="10" customFormat="1" x14ac:dyDescent="0.2">
      <c r="A4" s="129"/>
      <c r="B4" s="128" t="s">
        <v>84</v>
      </c>
      <c r="C4" s="128" t="s">
        <v>90</v>
      </c>
      <c r="D4" s="127" t="s">
        <v>91</v>
      </c>
      <c r="E4" s="128" t="s">
        <v>84</v>
      </c>
      <c r="F4" s="128" t="s">
        <v>90</v>
      </c>
      <c r="G4" s="127" t="s">
        <v>91</v>
      </c>
      <c r="H4" s="128" t="s">
        <v>84</v>
      </c>
      <c r="I4" s="128" t="s">
        <v>90</v>
      </c>
      <c r="J4" s="127" t="s">
        <v>91</v>
      </c>
      <c r="K4" s="128" t="s">
        <v>84</v>
      </c>
      <c r="L4" s="128" t="s">
        <v>90</v>
      </c>
      <c r="M4" s="127" t="s">
        <v>91</v>
      </c>
      <c r="N4" s="128" t="s">
        <v>84</v>
      </c>
      <c r="O4" s="128" t="s">
        <v>90</v>
      </c>
      <c r="P4" s="127" t="s">
        <v>91</v>
      </c>
      <c r="Q4" s="128" t="s">
        <v>84</v>
      </c>
      <c r="R4" s="128" t="s">
        <v>90</v>
      </c>
      <c r="S4" s="127" t="s">
        <v>91</v>
      </c>
      <c r="T4" s="128" t="s">
        <v>84</v>
      </c>
      <c r="U4" s="128" t="s">
        <v>90</v>
      </c>
      <c r="V4" s="127" t="s">
        <v>91</v>
      </c>
      <c r="W4" s="128" t="s">
        <v>84</v>
      </c>
      <c r="X4" s="128" t="s">
        <v>90</v>
      </c>
      <c r="Y4" s="127" t="s">
        <v>91</v>
      </c>
      <c r="Z4" s="128" t="s">
        <v>84</v>
      </c>
      <c r="AA4" s="128" t="s">
        <v>90</v>
      </c>
      <c r="AB4" s="127" t="s">
        <v>91</v>
      </c>
      <c r="AC4" s="128" t="s">
        <v>84</v>
      </c>
      <c r="AD4" s="128" t="s">
        <v>90</v>
      </c>
      <c r="AE4" s="127" t="s">
        <v>91</v>
      </c>
      <c r="AF4" s="128" t="s">
        <v>84</v>
      </c>
      <c r="AG4" s="128" t="s">
        <v>90</v>
      </c>
      <c r="AH4" s="127" t="s">
        <v>91</v>
      </c>
      <c r="AI4" s="128" t="s">
        <v>84</v>
      </c>
      <c r="AJ4" s="128" t="s">
        <v>90</v>
      </c>
      <c r="AK4" s="127" t="s">
        <v>91</v>
      </c>
      <c r="AL4" s="128" t="s">
        <v>84</v>
      </c>
      <c r="AM4" s="128" t="s">
        <v>90</v>
      </c>
      <c r="AN4" s="127" t="s">
        <v>91</v>
      </c>
      <c r="AO4" s="128" t="s">
        <v>84</v>
      </c>
      <c r="AP4" s="128" t="s">
        <v>90</v>
      </c>
      <c r="AQ4" s="127" t="s">
        <v>91</v>
      </c>
      <c r="AR4" s="128" t="s">
        <v>84</v>
      </c>
      <c r="AS4" s="128" t="s">
        <v>90</v>
      </c>
      <c r="AT4" s="127" t="s">
        <v>91</v>
      </c>
      <c r="AU4" s="128" t="s">
        <v>84</v>
      </c>
      <c r="AV4" s="128" t="s">
        <v>90</v>
      </c>
      <c r="AW4" s="127" t="s">
        <v>91</v>
      </c>
      <c r="AX4" s="128" t="s">
        <v>84</v>
      </c>
      <c r="AY4" s="128" t="s">
        <v>90</v>
      </c>
      <c r="AZ4" s="127" t="s">
        <v>91</v>
      </c>
      <c r="BA4" s="128" t="s">
        <v>84</v>
      </c>
      <c r="BB4" s="128" t="s">
        <v>90</v>
      </c>
      <c r="BC4" s="127" t="s">
        <v>91</v>
      </c>
      <c r="BD4" s="128" t="s">
        <v>84</v>
      </c>
      <c r="BE4" s="128" t="s">
        <v>90</v>
      </c>
      <c r="BF4" s="127" t="s">
        <v>91</v>
      </c>
      <c r="BG4" s="128" t="s">
        <v>84</v>
      </c>
      <c r="BH4" s="128" t="s">
        <v>90</v>
      </c>
      <c r="BI4" s="127" t="s">
        <v>91</v>
      </c>
      <c r="BJ4" s="128" t="s">
        <v>84</v>
      </c>
      <c r="BK4" s="128" t="s">
        <v>90</v>
      </c>
      <c r="BL4" s="127" t="s">
        <v>91</v>
      </c>
      <c r="BM4" s="128" t="s">
        <v>84</v>
      </c>
    </row>
    <row r="5" spans="1:65" s="10" customFormat="1" x14ac:dyDescent="0.2">
      <c r="A5" s="90" t="s">
        <v>209</v>
      </c>
      <c r="B5" s="128">
        <v>2003</v>
      </c>
      <c r="C5" s="128">
        <v>2003</v>
      </c>
      <c r="D5" s="127">
        <v>2003</v>
      </c>
      <c r="E5" s="128">
        <v>2004</v>
      </c>
      <c r="F5" s="128">
        <v>2004</v>
      </c>
      <c r="G5" s="127">
        <v>2004</v>
      </c>
      <c r="H5" s="128">
        <v>2005</v>
      </c>
      <c r="I5" s="128">
        <v>2005</v>
      </c>
      <c r="J5" s="127">
        <v>2005</v>
      </c>
      <c r="K5" s="128">
        <v>2006</v>
      </c>
      <c r="L5" s="128">
        <v>2006</v>
      </c>
      <c r="M5" s="127">
        <v>2006</v>
      </c>
      <c r="N5" s="128">
        <v>2007</v>
      </c>
      <c r="O5" s="128">
        <v>2007</v>
      </c>
      <c r="P5" s="127">
        <v>2007</v>
      </c>
      <c r="Q5" s="128">
        <v>2008</v>
      </c>
      <c r="R5" s="128">
        <v>2008</v>
      </c>
      <c r="S5" s="127">
        <v>2008</v>
      </c>
      <c r="T5" s="128">
        <v>2009</v>
      </c>
      <c r="U5" s="128">
        <v>2009</v>
      </c>
      <c r="V5" s="127">
        <v>2009</v>
      </c>
      <c r="W5" s="128">
        <v>2010</v>
      </c>
      <c r="X5" s="128">
        <v>2010</v>
      </c>
      <c r="Y5" s="127">
        <v>2010</v>
      </c>
      <c r="Z5" s="128">
        <v>2011</v>
      </c>
      <c r="AA5" s="128">
        <v>2011</v>
      </c>
      <c r="AB5" s="127">
        <v>2011</v>
      </c>
      <c r="AC5" s="128">
        <v>2012</v>
      </c>
      <c r="AD5" s="128">
        <v>2012</v>
      </c>
      <c r="AE5" s="127">
        <v>2012</v>
      </c>
      <c r="AF5" s="128">
        <v>2013</v>
      </c>
      <c r="AG5" s="128">
        <v>2013</v>
      </c>
      <c r="AH5" s="127">
        <v>2013</v>
      </c>
      <c r="AI5" s="128">
        <v>2014</v>
      </c>
      <c r="AJ5" s="128">
        <v>2014</v>
      </c>
      <c r="AK5" s="127">
        <v>2014</v>
      </c>
      <c r="AL5" s="128">
        <v>2015</v>
      </c>
      <c r="AM5" s="128">
        <v>2015</v>
      </c>
      <c r="AN5" s="127">
        <v>2015</v>
      </c>
      <c r="AO5" s="128">
        <v>2016</v>
      </c>
      <c r="AP5" s="128">
        <v>2016</v>
      </c>
      <c r="AQ5" s="127">
        <v>2016</v>
      </c>
      <c r="AR5" s="128">
        <v>2017</v>
      </c>
      <c r="AS5" s="128">
        <v>2017</v>
      </c>
      <c r="AT5" s="127">
        <v>2017</v>
      </c>
      <c r="AU5" s="128">
        <v>2018</v>
      </c>
      <c r="AV5" s="128">
        <v>2018</v>
      </c>
      <c r="AW5" s="127">
        <v>2018</v>
      </c>
      <c r="AX5" s="128">
        <v>2019</v>
      </c>
      <c r="AY5" s="128">
        <v>2019</v>
      </c>
      <c r="AZ5" s="127">
        <v>2019</v>
      </c>
      <c r="BA5" s="128">
        <v>2020</v>
      </c>
      <c r="BB5" s="128">
        <v>2020</v>
      </c>
      <c r="BC5" s="127">
        <v>2020</v>
      </c>
      <c r="BD5" s="128">
        <v>2021</v>
      </c>
      <c r="BE5" s="128">
        <v>2021</v>
      </c>
      <c r="BF5" s="127">
        <v>2021</v>
      </c>
      <c r="BG5" s="128">
        <v>2022</v>
      </c>
      <c r="BH5" s="128">
        <v>2022</v>
      </c>
      <c r="BI5" s="127">
        <v>2022</v>
      </c>
      <c r="BJ5" s="128">
        <v>2023</v>
      </c>
      <c r="BK5" s="128">
        <v>2023</v>
      </c>
      <c r="BL5" s="127">
        <v>2023</v>
      </c>
      <c r="BM5" s="128">
        <v>2024</v>
      </c>
    </row>
    <row r="6" spans="1:65" s="10" customFormat="1" x14ac:dyDescent="0.2">
      <c r="B6" s="37"/>
      <c r="C6" s="37"/>
      <c r="D6" s="41"/>
      <c r="E6" s="37"/>
      <c r="F6" s="37"/>
      <c r="G6" s="41"/>
      <c r="H6" s="37"/>
      <c r="I6" s="37"/>
      <c r="J6" s="41"/>
      <c r="K6" s="37"/>
      <c r="L6" s="37"/>
      <c r="M6" s="41"/>
      <c r="N6" s="37"/>
      <c r="O6" s="37"/>
      <c r="P6" s="41"/>
      <c r="Q6" s="37"/>
      <c r="R6" s="37"/>
      <c r="S6" s="41"/>
      <c r="T6" s="37"/>
      <c r="U6" s="37"/>
      <c r="V6" s="41"/>
      <c r="W6" s="37"/>
      <c r="X6" s="37"/>
      <c r="Y6" s="41"/>
      <c r="Z6" s="37"/>
      <c r="AA6" s="37"/>
      <c r="AB6" s="41"/>
      <c r="AC6" s="37"/>
      <c r="AD6" s="37"/>
      <c r="AE6" s="41"/>
      <c r="AF6" s="37"/>
      <c r="AG6" s="37"/>
      <c r="AH6" s="41"/>
      <c r="AI6" s="37"/>
      <c r="AJ6" s="37"/>
      <c r="AK6" s="41"/>
      <c r="AL6" s="37"/>
      <c r="AM6" s="37"/>
      <c r="AN6" s="41"/>
      <c r="AO6" s="37"/>
      <c r="AP6" s="37"/>
      <c r="AQ6" s="41"/>
      <c r="AR6" s="37"/>
      <c r="AS6" s="37"/>
      <c r="AT6" s="41"/>
      <c r="AU6" s="37"/>
      <c r="AV6" s="37"/>
      <c r="AW6" s="41"/>
      <c r="AX6" s="41"/>
      <c r="AY6" s="37"/>
      <c r="AZ6" s="41"/>
      <c r="BA6" s="41"/>
      <c r="BB6" s="37"/>
      <c r="BC6" s="41"/>
      <c r="BD6" s="41"/>
      <c r="BE6" s="37"/>
      <c r="BF6" s="41"/>
      <c r="BG6" s="41"/>
      <c r="BH6" s="37"/>
      <c r="BI6" s="41"/>
      <c r="BJ6" s="41"/>
      <c r="BK6" s="37"/>
      <c r="BL6" s="41"/>
      <c r="BM6" s="41"/>
    </row>
    <row r="7" spans="1:65" s="2" customFormat="1" hidden="1" outlineLevel="1" x14ac:dyDescent="0.2">
      <c r="A7" s="9" t="s">
        <v>100</v>
      </c>
      <c r="B7" s="42">
        <v>2588.4</v>
      </c>
      <c r="C7" s="42">
        <v>2713.7000000000003</v>
      </c>
      <c r="D7" s="43">
        <v>5302.1</v>
      </c>
      <c r="E7" s="42">
        <v>2619.1999999999998</v>
      </c>
      <c r="F7" s="42">
        <v>3150.4000000000005</v>
      </c>
      <c r="G7" s="43">
        <v>5769.6</v>
      </c>
      <c r="H7" s="42">
        <v>3880.8</v>
      </c>
      <c r="I7" s="42">
        <v>4084.5</v>
      </c>
      <c r="J7" s="43">
        <v>7965.3</v>
      </c>
      <c r="K7" s="42">
        <v>3891.7</v>
      </c>
      <c r="L7" s="42">
        <v>4139.8</v>
      </c>
      <c r="M7" s="43">
        <v>8031.5</v>
      </c>
      <c r="N7" s="130"/>
      <c r="O7" s="130"/>
      <c r="P7" s="131"/>
      <c r="Q7" s="130"/>
      <c r="R7" s="130"/>
      <c r="S7" s="131"/>
      <c r="T7" s="130"/>
      <c r="U7" s="130"/>
      <c r="V7" s="131"/>
      <c r="W7" s="130"/>
      <c r="X7" s="130"/>
      <c r="Y7" s="131"/>
      <c r="Z7" s="130"/>
      <c r="AA7" s="130"/>
      <c r="AB7" s="131"/>
      <c r="AC7" s="130"/>
      <c r="AD7" s="130"/>
      <c r="AE7" s="131"/>
      <c r="AF7" s="130"/>
      <c r="AG7" s="130"/>
      <c r="AH7" s="131"/>
      <c r="AI7" s="130"/>
      <c r="AJ7" s="130"/>
      <c r="AK7" s="131"/>
      <c r="AL7" s="130"/>
      <c r="AM7" s="130"/>
      <c r="AN7" s="131"/>
      <c r="AO7" s="130"/>
      <c r="AP7" s="130"/>
      <c r="AQ7" s="131"/>
      <c r="AR7" s="130"/>
      <c r="AS7" s="130"/>
      <c r="AT7" s="131"/>
      <c r="AU7" s="130"/>
      <c r="AV7" s="130"/>
      <c r="AW7" s="131"/>
      <c r="AX7" s="131"/>
      <c r="AY7" s="130"/>
      <c r="AZ7" s="131"/>
      <c r="BA7" s="131"/>
      <c r="BB7" s="130"/>
      <c r="BC7" s="131"/>
      <c r="BD7" s="131"/>
      <c r="BE7" s="130"/>
      <c r="BF7" s="131"/>
      <c r="BG7" s="131"/>
      <c r="BH7" s="130"/>
      <c r="BI7" s="131"/>
      <c r="BJ7" s="131"/>
      <c r="BK7" s="130"/>
      <c r="BL7" s="131"/>
      <c r="BM7" s="131"/>
    </row>
    <row r="8" spans="1:65" hidden="1" outlineLevel="1" x14ac:dyDescent="0.2">
      <c r="B8" s="44"/>
      <c r="C8" s="44"/>
      <c r="D8" s="45"/>
      <c r="E8" s="44"/>
      <c r="F8" s="44"/>
      <c r="G8" s="45"/>
      <c r="H8" s="44"/>
      <c r="I8" s="44"/>
      <c r="J8" s="45"/>
      <c r="K8" s="44"/>
      <c r="L8" s="44"/>
      <c r="M8" s="45"/>
      <c r="N8" s="132"/>
      <c r="O8" s="132"/>
      <c r="P8" s="133"/>
      <c r="Q8" s="132"/>
      <c r="R8" s="132"/>
      <c r="S8" s="133"/>
      <c r="T8" s="132"/>
      <c r="U8" s="132"/>
      <c r="V8" s="133"/>
      <c r="W8" s="132"/>
      <c r="X8" s="132"/>
      <c r="Y8" s="133"/>
      <c r="Z8" s="132"/>
      <c r="AA8" s="132"/>
      <c r="AB8" s="133"/>
      <c r="AC8" s="132"/>
      <c r="AD8" s="132"/>
      <c r="AE8" s="133"/>
      <c r="AF8" s="132"/>
      <c r="AG8" s="132"/>
      <c r="AH8" s="133"/>
      <c r="AI8" s="132"/>
      <c r="AJ8" s="132"/>
      <c r="AK8" s="133"/>
      <c r="AL8" s="132"/>
      <c r="AM8" s="132"/>
      <c r="AN8" s="133"/>
      <c r="AO8" s="132"/>
      <c r="AP8" s="132"/>
      <c r="AQ8" s="133"/>
      <c r="AR8" s="132"/>
      <c r="AS8" s="132"/>
      <c r="AT8" s="133"/>
      <c r="AU8" s="132"/>
      <c r="AV8" s="132"/>
      <c r="AW8" s="133"/>
      <c r="AX8" s="133"/>
      <c r="AY8" s="132"/>
      <c r="AZ8" s="133"/>
      <c r="BA8" s="133"/>
      <c r="BB8" s="132"/>
      <c r="BC8" s="133"/>
      <c r="BD8" s="133"/>
      <c r="BE8" s="132"/>
      <c r="BF8" s="133"/>
      <c r="BG8" s="133"/>
      <c r="BH8" s="132"/>
      <c r="BI8" s="133"/>
      <c r="BJ8" s="133"/>
      <c r="BK8" s="132"/>
      <c r="BL8" s="133"/>
      <c r="BM8" s="133"/>
    </row>
    <row r="9" spans="1:65" hidden="1" outlineLevel="1" x14ac:dyDescent="0.2">
      <c r="A9" s="38" t="s">
        <v>101</v>
      </c>
      <c r="B9" s="44">
        <v>0</v>
      </c>
      <c r="C9" s="44">
        <v>0</v>
      </c>
      <c r="D9" s="45">
        <v>0</v>
      </c>
      <c r="E9" s="44">
        <v>0</v>
      </c>
      <c r="F9" s="44">
        <v>0</v>
      </c>
      <c r="G9" s="45">
        <v>0</v>
      </c>
      <c r="H9" s="44">
        <v>0.5</v>
      </c>
      <c r="I9" s="44">
        <v>1</v>
      </c>
      <c r="J9" s="45">
        <v>1.5</v>
      </c>
      <c r="K9" s="44">
        <v>14.9</v>
      </c>
      <c r="L9" s="44">
        <v>37.5</v>
      </c>
      <c r="M9" s="45">
        <v>52.4</v>
      </c>
      <c r="N9" s="132"/>
      <c r="O9" s="132"/>
      <c r="P9" s="133"/>
      <c r="Q9" s="132"/>
      <c r="R9" s="132"/>
      <c r="S9" s="133"/>
      <c r="T9" s="132"/>
      <c r="U9" s="132"/>
      <c r="V9" s="133"/>
      <c r="W9" s="132"/>
      <c r="X9" s="132"/>
      <c r="Y9" s="133"/>
      <c r="Z9" s="132"/>
      <c r="AA9" s="132"/>
      <c r="AB9" s="133"/>
      <c r="AC9" s="132"/>
      <c r="AD9" s="132"/>
      <c r="AE9" s="133"/>
      <c r="AF9" s="132"/>
      <c r="AG9" s="132"/>
      <c r="AH9" s="133"/>
      <c r="AI9" s="132"/>
      <c r="AJ9" s="132"/>
      <c r="AK9" s="133"/>
      <c r="AL9" s="132"/>
      <c r="AM9" s="132"/>
      <c r="AN9" s="133"/>
      <c r="AO9" s="132"/>
      <c r="AP9" s="132"/>
      <c r="AQ9" s="133"/>
      <c r="AR9" s="132"/>
      <c r="AS9" s="132"/>
      <c r="AT9" s="133"/>
      <c r="AU9" s="132"/>
      <c r="AV9" s="132"/>
      <c r="AW9" s="133"/>
      <c r="AX9" s="133"/>
      <c r="AY9" s="132"/>
      <c r="AZ9" s="133"/>
      <c r="BA9" s="133"/>
      <c r="BB9" s="132"/>
      <c r="BC9" s="133"/>
      <c r="BD9" s="133"/>
      <c r="BE9" s="132"/>
      <c r="BF9" s="133"/>
      <c r="BG9" s="133"/>
      <c r="BH9" s="132"/>
      <c r="BI9" s="133"/>
      <c r="BJ9" s="133"/>
      <c r="BK9" s="132"/>
      <c r="BL9" s="133"/>
      <c r="BM9" s="133"/>
    </row>
    <row r="10" spans="1:65" hidden="1" outlineLevel="1" collapsed="1" x14ac:dyDescent="0.2">
      <c r="A10" s="38" t="s">
        <v>102</v>
      </c>
      <c r="B10" s="44">
        <v>34.299999999999997</v>
      </c>
      <c r="C10" s="44">
        <v>1.8000000000000043</v>
      </c>
      <c r="D10" s="45">
        <v>36.1</v>
      </c>
      <c r="E10" s="44">
        <v>46.3</v>
      </c>
      <c r="F10" s="44">
        <v>-44.599999999999994</v>
      </c>
      <c r="G10" s="45">
        <v>1.7</v>
      </c>
      <c r="H10" s="44">
        <v>23.8</v>
      </c>
      <c r="I10" s="44">
        <v>122.89999999999999</v>
      </c>
      <c r="J10" s="45">
        <v>146.69999999999999</v>
      </c>
      <c r="K10" s="44">
        <v>203.7</v>
      </c>
      <c r="L10" s="44">
        <v>-111.1</v>
      </c>
      <c r="M10" s="45">
        <v>92.6</v>
      </c>
      <c r="N10" s="132"/>
      <c r="O10" s="132"/>
      <c r="P10" s="133"/>
      <c r="Q10" s="132"/>
      <c r="R10" s="132"/>
      <c r="S10" s="133"/>
      <c r="T10" s="132"/>
      <c r="U10" s="132"/>
      <c r="V10" s="133"/>
      <c r="W10" s="132"/>
      <c r="X10" s="132"/>
      <c r="Y10" s="133"/>
      <c r="Z10" s="132"/>
      <c r="AA10" s="132"/>
      <c r="AB10" s="133"/>
      <c r="AC10" s="132"/>
      <c r="AD10" s="132"/>
      <c r="AE10" s="133"/>
      <c r="AF10" s="132"/>
      <c r="AG10" s="132"/>
      <c r="AH10" s="133"/>
      <c r="AI10" s="132"/>
      <c r="AJ10" s="132"/>
      <c r="AK10" s="133"/>
      <c r="AL10" s="132"/>
      <c r="AM10" s="132"/>
      <c r="AN10" s="133"/>
      <c r="AO10" s="132"/>
      <c r="AP10" s="132"/>
      <c r="AQ10" s="133"/>
      <c r="AR10" s="132"/>
      <c r="AS10" s="132"/>
      <c r="AT10" s="133"/>
      <c r="AU10" s="132"/>
      <c r="AV10" s="132"/>
      <c r="AW10" s="133"/>
      <c r="AX10" s="133"/>
      <c r="AY10" s="132"/>
      <c r="AZ10" s="133"/>
      <c r="BA10" s="133"/>
      <c r="BB10" s="132"/>
      <c r="BC10" s="133"/>
      <c r="BD10" s="133"/>
      <c r="BE10" s="132"/>
      <c r="BF10" s="133"/>
      <c r="BG10" s="133"/>
      <c r="BH10" s="132"/>
      <c r="BI10" s="133"/>
      <c r="BJ10" s="133"/>
      <c r="BK10" s="132"/>
      <c r="BL10" s="133"/>
      <c r="BM10" s="133"/>
    </row>
    <row r="11" spans="1:65" hidden="1" outlineLevel="1" x14ac:dyDescent="0.2">
      <c r="A11" s="38" t="s">
        <v>103</v>
      </c>
      <c r="B11" s="44">
        <v>-1002.1</v>
      </c>
      <c r="C11" s="44">
        <v>-1027.1999999999998</v>
      </c>
      <c r="D11" s="45">
        <v>-2029.3</v>
      </c>
      <c r="E11" s="44">
        <v>-984.4</v>
      </c>
      <c r="F11" s="44">
        <v>-1161.1999999999998</v>
      </c>
      <c r="G11" s="45">
        <v>-2145.6</v>
      </c>
      <c r="H11" s="44">
        <v>-1556.4</v>
      </c>
      <c r="I11" s="44">
        <v>-1740.4</v>
      </c>
      <c r="J11" s="45">
        <v>-3296.8</v>
      </c>
      <c r="K11" s="44">
        <v>-1885.4</v>
      </c>
      <c r="L11" s="44">
        <v>-2056.5</v>
      </c>
      <c r="M11" s="45">
        <v>-3941.9</v>
      </c>
      <c r="N11" s="132"/>
      <c r="O11" s="132"/>
      <c r="P11" s="133"/>
      <c r="Q11" s="132"/>
      <c r="R11" s="132"/>
      <c r="S11" s="133"/>
      <c r="T11" s="132"/>
      <c r="U11" s="132"/>
      <c r="V11" s="133"/>
      <c r="W11" s="132"/>
      <c r="X11" s="132"/>
      <c r="Y11" s="133"/>
      <c r="Z11" s="132"/>
      <c r="AA11" s="132"/>
      <c r="AB11" s="133"/>
      <c r="AC11" s="132"/>
      <c r="AD11" s="132"/>
      <c r="AE11" s="133"/>
      <c r="AF11" s="132"/>
      <c r="AG11" s="132"/>
      <c r="AH11" s="133"/>
      <c r="AI11" s="132"/>
      <c r="AJ11" s="132"/>
      <c r="AK11" s="133"/>
      <c r="AL11" s="132"/>
      <c r="AM11" s="132"/>
      <c r="AN11" s="133"/>
      <c r="AO11" s="132"/>
      <c r="AP11" s="132"/>
      <c r="AQ11" s="133"/>
      <c r="AR11" s="132"/>
      <c r="AS11" s="132"/>
      <c r="AT11" s="133"/>
      <c r="AU11" s="132"/>
      <c r="AV11" s="132"/>
      <c r="AW11" s="133"/>
      <c r="AX11" s="133"/>
      <c r="AY11" s="132"/>
      <c r="AZ11" s="133"/>
      <c r="BA11" s="133"/>
      <c r="BB11" s="132"/>
      <c r="BC11" s="133"/>
      <c r="BD11" s="133"/>
      <c r="BE11" s="132"/>
      <c r="BF11" s="133"/>
      <c r="BG11" s="133"/>
      <c r="BH11" s="132"/>
      <c r="BI11" s="133"/>
      <c r="BJ11" s="133"/>
      <c r="BK11" s="132"/>
      <c r="BL11" s="133"/>
      <c r="BM11" s="133"/>
    </row>
    <row r="12" spans="1:65" hidden="1" outlineLevel="1" x14ac:dyDescent="0.2">
      <c r="A12" s="38" t="s">
        <v>104</v>
      </c>
      <c r="B12" s="44">
        <v>-512.6</v>
      </c>
      <c r="C12" s="44">
        <v>-519.30000000000007</v>
      </c>
      <c r="D12" s="45">
        <v>-1031.9000000000001</v>
      </c>
      <c r="E12" s="44">
        <v>-512.9</v>
      </c>
      <c r="F12" s="44">
        <v>-562.30000000000007</v>
      </c>
      <c r="G12" s="45">
        <v>-1075.2</v>
      </c>
      <c r="H12" s="44">
        <v>-664.8</v>
      </c>
      <c r="I12" s="44">
        <v>-668.8</v>
      </c>
      <c r="J12" s="45">
        <v>-1333.6</v>
      </c>
      <c r="K12" s="44">
        <v>-709</v>
      </c>
      <c r="L12" s="44">
        <v>-690.2</v>
      </c>
      <c r="M12" s="45">
        <v>-1399.2</v>
      </c>
      <c r="N12" s="134"/>
      <c r="O12" s="134"/>
      <c r="P12" s="135"/>
      <c r="Q12" s="134"/>
      <c r="R12" s="134"/>
      <c r="S12" s="135"/>
      <c r="T12" s="134"/>
      <c r="U12" s="134"/>
      <c r="V12" s="135"/>
      <c r="W12" s="134"/>
      <c r="X12" s="134"/>
      <c r="Y12" s="135"/>
      <c r="Z12" s="134"/>
      <c r="AA12" s="134"/>
      <c r="AB12" s="135"/>
      <c r="AC12" s="134"/>
      <c r="AD12" s="134"/>
      <c r="AE12" s="135"/>
      <c r="AF12" s="134"/>
      <c r="AG12" s="134"/>
      <c r="AH12" s="135"/>
      <c r="AI12" s="134"/>
      <c r="AJ12" s="134"/>
      <c r="AK12" s="135"/>
      <c r="AL12" s="134"/>
      <c r="AM12" s="134"/>
      <c r="AN12" s="135"/>
      <c r="AO12" s="134"/>
      <c r="AP12" s="134"/>
      <c r="AQ12" s="135"/>
      <c r="AR12" s="134"/>
      <c r="AS12" s="134"/>
      <c r="AT12" s="135"/>
      <c r="AU12" s="134"/>
      <c r="AV12" s="134"/>
      <c r="AW12" s="135"/>
      <c r="AX12" s="135"/>
      <c r="AY12" s="134"/>
      <c r="AZ12" s="135"/>
      <c r="BA12" s="135"/>
      <c r="BB12" s="134"/>
      <c r="BC12" s="135"/>
      <c r="BD12" s="135"/>
      <c r="BE12" s="134"/>
      <c r="BF12" s="135"/>
      <c r="BG12" s="135"/>
      <c r="BH12" s="134"/>
      <c r="BI12" s="135"/>
      <c r="BJ12" s="135"/>
      <c r="BK12" s="134"/>
      <c r="BL12" s="135"/>
      <c r="BM12" s="135"/>
    </row>
    <row r="13" spans="1:65" hidden="1" outlineLevel="1" x14ac:dyDescent="0.2">
      <c r="A13" s="38" t="s">
        <v>105</v>
      </c>
      <c r="B13" s="44">
        <v>-131.6</v>
      </c>
      <c r="C13" s="44">
        <v>-138.50000000000003</v>
      </c>
      <c r="D13" s="45">
        <v>-270.10000000000002</v>
      </c>
      <c r="E13" s="44">
        <v>-137.9</v>
      </c>
      <c r="F13" s="44">
        <v>-148.79999999999998</v>
      </c>
      <c r="G13" s="45">
        <v>-286.7</v>
      </c>
      <c r="H13" s="44">
        <v>-140.80000000000001</v>
      </c>
      <c r="I13" s="44">
        <v>-156.5</v>
      </c>
      <c r="J13" s="45">
        <v>-297.3</v>
      </c>
      <c r="K13" s="44">
        <v>-143.9</v>
      </c>
      <c r="L13" s="44">
        <v>-149.6</v>
      </c>
      <c r="M13" s="45">
        <v>-293.5</v>
      </c>
      <c r="N13" s="132"/>
      <c r="O13" s="132"/>
      <c r="P13" s="133"/>
      <c r="Q13" s="132"/>
      <c r="R13" s="132"/>
      <c r="S13" s="133"/>
      <c r="T13" s="132"/>
      <c r="U13" s="132"/>
      <c r="V13" s="133"/>
      <c r="W13" s="132"/>
      <c r="X13" s="132"/>
      <c r="Y13" s="133"/>
      <c r="Z13" s="132"/>
      <c r="AA13" s="132"/>
      <c r="AB13" s="133"/>
      <c r="AC13" s="132"/>
      <c r="AD13" s="132"/>
      <c r="AE13" s="133"/>
      <c r="AF13" s="132"/>
      <c r="AG13" s="132"/>
      <c r="AH13" s="133"/>
      <c r="AI13" s="132"/>
      <c r="AJ13" s="132"/>
      <c r="AK13" s="133"/>
      <c r="AL13" s="132"/>
      <c r="AM13" s="132"/>
      <c r="AN13" s="133"/>
      <c r="AO13" s="132"/>
      <c r="AP13" s="132"/>
      <c r="AQ13" s="133"/>
      <c r="AR13" s="132"/>
      <c r="AS13" s="132"/>
      <c r="AT13" s="133"/>
      <c r="AU13" s="132"/>
      <c r="AV13" s="132"/>
      <c r="AW13" s="133"/>
      <c r="AX13" s="133"/>
      <c r="AY13" s="132"/>
      <c r="AZ13" s="133"/>
      <c r="BA13" s="133"/>
      <c r="BB13" s="132"/>
      <c r="BC13" s="133"/>
      <c r="BD13" s="133"/>
      <c r="BE13" s="132"/>
      <c r="BF13" s="133"/>
      <c r="BG13" s="133"/>
      <c r="BH13" s="132"/>
      <c r="BI13" s="133"/>
      <c r="BJ13" s="133"/>
      <c r="BK13" s="132"/>
      <c r="BL13" s="133"/>
      <c r="BM13" s="133"/>
    </row>
    <row r="14" spans="1:65" hidden="1" outlineLevel="1" x14ac:dyDescent="0.2">
      <c r="A14" s="38" t="s">
        <v>106</v>
      </c>
      <c r="B14" s="44">
        <v>0</v>
      </c>
      <c r="C14" s="44">
        <v>-12.6</v>
      </c>
      <c r="D14" s="45">
        <v>-12.6</v>
      </c>
      <c r="E14" s="44">
        <v>-0.4</v>
      </c>
      <c r="F14" s="44">
        <v>-0.99999999999999989</v>
      </c>
      <c r="G14" s="45">
        <v>-1.4</v>
      </c>
      <c r="H14" s="44">
        <v>-0.6</v>
      </c>
      <c r="I14" s="44">
        <v>-83.300000000000011</v>
      </c>
      <c r="J14" s="45">
        <v>-83.9</v>
      </c>
      <c r="K14" s="44">
        <v>-0.6</v>
      </c>
      <c r="L14" s="44">
        <v>-64.300000000000011</v>
      </c>
      <c r="M14" s="45">
        <v>-64.900000000000006</v>
      </c>
      <c r="N14" s="132"/>
      <c r="O14" s="132"/>
      <c r="P14" s="133"/>
      <c r="Q14" s="132"/>
      <c r="R14" s="132"/>
      <c r="S14" s="133"/>
      <c r="T14" s="132"/>
      <c r="U14" s="132"/>
      <c r="V14" s="133"/>
      <c r="W14" s="132"/>
      <c r="X14" s="132"/>
      <c r="Y14" s="133"/>
      <c r="Z14" s="132"/>
      <c r="AA14" s="132"/>
      <c r="AB14" s="133"/>
      <c r="AC14" s="132"/>
      <c r="AD14" s="132"/>
      <c r="AE14" s="133"/>
      <c r="AF14" s="132"/>
      <c r="AG14" s="132"/>
      <c r="AH14" s="133"/>
      <c r="AI14" s="132"/>
      <c r="AJ14" s="132"/>
      <c r="AK14" s="133"/>
      <c r="AL14" s="132"/>
      <c r="AM14" s="132"/>
      <c r="AN14" s="133"/>
      <c r="AO14" s="132"/>
      <c r="AP14" s="132"/>
      <c r="AQ14" s="133"/>
      <c r="AR14" s="132"/>
      <c r="AS14" s="132"/>
      <c r="AT14" s="133"/>
      <c r="AU14" s="132"/>
      <c r="AV14" s="132"/>
      <c r="AW14" s="133"/>
      <c r="AX14" s="133"/>
      <c r="AY14" s="132"/>
      <c r="AZ14" s="133"/>
      <c r="BA14" s="133"/>
      <c r="BB14" s="132"/>
      <c r="BC14" s="133"/>
      <c r="BD14" s="133"/>
      <c r="BE14" s="132"/>
      <c r="BF14" s="133"/>
      <c r="BG14" s="133"/>
      <c r="BH14" s="132"/>
      <c r="BI14" s="133"/>
      <c r="BJ14" s="133"/>
      <c r="BK14" s="132"/>
      <c r="BL14" s="133"/>
      <c r="BM14" s="133"/>
    </row>
    <row r="15" spans="1:65" hidden="1" outlineLevel="1" x14ac:dyDescent="0.2">
      <c r="A15" s="38" t="s">
        <v>107</v>
      </c>
      <c r="B15" s="44">
        <v>-199.7</v>
      </c>
      <c r="C15" s="44">
        <v>-210.3</v>
      </c>
      <c r="D15" s="45">
        <v>-410</v>
      </c>
      <c r="E15" s="44">
        <v>-196.4</v>
      </c>
      <c r="F15" s="44">
        <v>-222.29999999999998</v>
      </c>
      <c r="G15" s="45">
        <v>-418.7</v>
      </c>
      <c r="H15" s="44">
        <v>-241.4</v>
      </c>
      <c r="I15" s="44">
        <v>-242.9</v>
      </c>
      <c r="J15" s="45">
        <v>-484.3</v>
      </c>
      <c r="K15" s="44">
        <v>-256.5</v>
      </c>
      <c r="L15" s="44">
        <v>-306.39999999999998</v>
      </c>
      <c r="M15" s="45">
        <v>-562.9</v>
      </c>
      <c r="N15" s="132"/>
      <c r="O15" s="132"/>
      <c r="P15" s="133"/>
      <c r="Q15" s="132"/>
      <c r="R15" s="132"/>
      <c r="S15" s="133"/>
      <c r="T15" s="132"/>
      <c r="U15" s="132"/>
      <c r="V15" s="133"/>
      <c r="W15" s="132"/>
      <c r="X15" s="132"/>
      <c r="Y15" s="133"/>
      <c r="Z15" s="132"/>
      <c r="AA15" s="132"/>
      <c r="AB15" s="133"/>
      <c r="AC15" s="132"/>
      <c r="AD15" s="132"/>
      <c r="AE15" s="133"/>
      <c r="AF15" s="132"/>
      <c r="AG15" s="132"/>
      <c r="AH15" s="133"/>
      <c r="AI15" s="132"/>
      <c r="AJ15" s="132"/>
      <c r="AK15" s="133"/>
      <c r="AL15" s="132"/>
      <c r="AM15" s="132"/>
      <c r="AN15" s="133"/>
      <c r="AO15" s="132"/>
      <c r="AP15" s="132"/>
      <c r="AQ15" s="133"/>
      <c r="AR15" s="132"/>
      <c r="AS15" s="132"/>
      <c r="AT15" s="133"/>
      <c r="AU15" s="132"/>
      <c r="AV15" s="132"/>
      <c r="AW15" s="133"/>
      <c r="AX15" s="133"/>
      <c r="AY15" s="132"/>
      <c r="AZ15" s="133"/>
      <c r="BA15" s="133"/>
      <c r="BB15" s="132"/>
      <c r="BC15" s="133"/>
      <c r="BD15" s="133"/>
      <c r="BE15" s="132"/>
      <c r="BF15" s="133"/>
      <c r="BG15" s="133"/>
      <c r="BH15" s="132"/>
      <c r="BI15" s="133"/>
      <c r="BJ15" s="133"/>
      <c r="BK15" s="132"/>
      <c r="BL15" s="133"/>
      <c r="BM15" s="133"/>
    </row>
    <row r="16" spans="1:65" hidden="1" outlineLevel="1" x14ac:dyDescent="0.2">
      <c r="A16" s="38" t="s">
        <v>108</v>
      </c>
      <c r="B16" s="44">
        <v>-318.89999999999998</v>
      </c>
      <c r="C16" s="44">
        <v>-415.80000000000007</v>
      </c>
      <c r="D16" s="45">
        <v>-734.7</v>
      </c>
      <c r="E16" s="44">
        <v>-348.1</v>
      </c>
      <c r="F16" s="44">
        <v>-451.9</v>
      </c>
      <c r="G16" s="45">
        <v>-800</v>
      </c>
      <c r="H16" s="44">
        <v>-412.4</v>
      </c>
      <c r="I16" s="44">
        <v>-680.6</v>
      </c>
      <c r="J16" s="45">
        <v>-1093</v>
      </c>
      <c r="K16" s="44">
        <v>-479.4</v>
      </c>
      <c r="L16" s="44">
        <v>-599.1</v>
      </c>
      <c r="M16" s="45">
        <v>-1078.5</v>
      </c>
      <c r="N16" s="132"/>
      <c r="O16" s="132"/>
      <c r="P16" s="133"/>
      <c r="Q16" s="132"/>
      <c r="R16" s="132"/>
      <c r="S16" s="133"/>
      <c r="T16" s="132"/>
      <c r="U16" s="132"/>
      <c r="V16" s="133"/>
      <c r="W16" s="132"/>
      <c r="X16" s="132"/>
      <c r="Y16" s="133"/>
      <c r="Z16" s="132"/>
      <c r="AA16" s="132"/>
      <c r="AB16" s="133"/>
      <c r="AC16" s="132"/>
      <c r="AD16" s="132"/>
      <c r="AE16" s="133"/>
      <c r="AF16" s="132"/>
      <c r="AG16" s="132"/>
      <c r="AH16" s="133"/>
      <c r="AI16" s="132"/>
      <c r="AJ16" s="132"/>
      <c r="AK16" s="133"/>
      <c r="AL16" s="132"/>
      <c r="AM16" s="132"/>
      <c r="AN16" s="133"/>
      <c r="AO16" s="132"/>
      <c r="AP16" s="132"/>
      <c r="AQ16" s="133"/>
      <c r="AR16" s="132"/>
      <c r="AS16" s="132"/>
      <c r="AT16" s="133"/>
      <c r="AU16" s="132"/>
      <c r="AV16" s="132"/>
      <c r="AW16" s="133"/>
      <c r="AX16" s="133"/>
      <c r="AY16" s="132"/>
      <c r="AZ16" s="133"/>
      <c r="BA16" s="133"/>
      <c r="BB16" s="132"/>
      <c r="BC16" s="133"/>
      <c r="BD16" s="133"/>
      <c r="BE16" s="132"/>
      <c r="BF16" s="133"/>
      <c r="BG16" s="133"/>
      <c r="BH16" s="132"/>
      <c r="BI16" s="133"/>
      <c r="BJ16" s="133"/>
      <c r="BK16" s="132"/>
      <c r="BL16" s="133"/>
      <c r="BM16" s="133"/>
    </row>
    <row r="17" spans="1:65" hidden="1" outlineLevel="1" x14ac:dyDescent="0.2">
      <c r="A17" s="38" t="s">
        <v>109</v>
      </c>
      <c r="B17" s="44">
        <v>-1.3</v>
      </c>
      <c r="C17" s="44">
        <v>-3.2</v>
      </c>
      <c r="D17" s="45">
        <v>-4.5</v>
      </c>
      <c r="E17" s="44">
        <v>-3.3</v>
      </c>
      <c r="F17" s="44">
        <v>-2.7</v>
      </c>
      <c r="G17" s="45">
        <v>-6</v>
      </c>
      <c r="H17" s="44">
        <v>0</v>
      </c>
      <c r="I17" s="44">
        <v>0</v>
      </c>
      <c r="J17" s="45">
        <v>0</v>
      </c>
      <c r="K17" s="44"/>
      <c r="L17" s="44">
        <v>0</v>
      </c>
      <c r="M17" s="45">
        <v>0</v>
      </c>
      <c r="N17" s="132"/>
      <c r="O17" s="132"/>
      <c r="P17" s="133"/>
      <c r="Q17" s="132"/>
      <c r="R17" s="132"/>
      <c r="S17" s="133"/>
      <c r="T17" s="132"/>
      <c r="U17" s="132"/>
      <c r="V17" s="133"/>
      <c r="W17" s="132"/>
      <c r="X17" s="132"/>
      <c r="Y17" s="133"/>
      <c r="Z17" s="132"/>
      <c r="AA17" s="132"/>
      <c r="AB17" s="133"/>
      <c r="AC17" s="132"/>
      <c r="AD17" s="132"/>
      <c r="AE17" s="133"/>
      <c r="AF17" s="132"/>
      <c r="AG17" s="132"/>
      <c r="AH17" s="133"/>
      <c r="AI17" s="132"/>
      <c r="AJ17" s="132"/>
      <c r="AK17" s="133"/>
      <c r="AL17" s="132"/>
      <c r="AM17" s="132"/>
      <c r="AN17" s="133"/>
      <c r="AO17" s="132"/>
      <c r="AP17" s="132"/>
      <c r="AQ17" s="133"/>
      <c r="AR17" s="132"/>
      <c r="AS17" s="132"/>
      <c r="AT17" s="133"/>
      <c r="AU17" s="132"/>
      <c r="AV17" s="132"/>
      <c r="AW17" s="133"/>
      <c r="AX17" s="133"/>
      <c r="AY17" s="132"/>
      <c r="AZ17" s="133"/>
      <c r="BA17" s="133"/>
      <c r="BB17" s="132"/>
      <c r="BC17" s="133"/>
      <c r="BD17" s="133"/>
      <c r="BE17" s="132"/>
      <c r="BF17" s="133"/>
      <c r="BG17" s="133"/>
      <c r="BH17" s="132"/>
      <c r="BI17" s="133"/>
      <c r="BJ17" s="133"/>
      <c r="BK17" s="132"/>
      <c r="BL17" s="133"/>
      <c r="BM17" s="133"/>
    </row>
    <row r="18" spans="1:65" hidden="1" outlineLevel="1" x14ac:dyDescent="0.2">
      <c r="A18" s="38" t="s">
        <v>110</v>
      </c>
      <c r="B18" s="44">
        <v>-18.3</v>
      </c>
      <c r="C18" s="44">
        <v>-3.6999999999999993</v>
      </c>
      <c r="D18" s="45">
        <v>-22</v>
      </c>
      <c r="E18" s="44">
        <v>-7</v>
      </c>
      <c r="F18" s="44">
        <v>-9.8000000000000007</v>
      </c>
      <c r="G18" s="45">
        <v>-16.8</v>
      </c>
      <c r="H18" s="44">
        <v>-22.9</v>
      </c>
      <c r="I18" s="44">
        <v>-21.5</v>
      </c>
      <c r="J18" s="45">
        <v>-44.4</v>
      </c>
      <c r="K18" s="44">
        <v>-34.700000000000003</v>
      </c>
      <c r="L18" s="44">
        <v>-55.3</v>
      </c>
      <c r="M18" s="45">
        <v>-90</v>
      </c>
      <c r="N18" s="132"/>
      <c r="O18" s="132"/>
      <c r="P18" s="133"/>
      <c r="Q18" s="132"/>
      <c r="R18" s="132"/>
      <c r="S18" s="133"/>
      <c r="T18" s="132"/>
      <c r="U18" s="132"/>
      <c r="V18" s="133"/>
      <c r="W18" s="132"/>
      <c r="X18" s="132"/>
      <c r="Y18" s="133"/>
      <c r="Z18" s="132"/>
      <c r="AA18" s="132"/>
      <c r="AB18" s="133"/>
      <c r="AC18" s="132"/>
      <c r="AD18" s="132"/>
      <c r="AE18" s="133"/>
      <c r="AF18" s="132"/>
      <c r="AG18" s="132"/>
      <c r="AH18" s="133"/>
      <c r="AI18" s="132"/>
      <c r="AJ18" s="132"/>
      <c r="AK18" s="133"/>
      <c r="AL18" s="132"/>
      <c r="AM18" s="132"/>
      <c r="AN18" s="133"/>
      <c r="AO18" s="132"/>
      <c r="AP18" s="132"/>
      <c r="AQ18" s="133"/>
      <c r="AR18" s="132"/>
      <c r="AS18" s="132"/>
      <c r="AT18" s="133"/>
      <c r="AU18" s="132"/>
      <c r="AV18" s="132"/>
      <c r="AW18" s="133"/>
      <c r="AX18" s="133"/>
      <c r="AY18" s="132"/>
      <c r="AZ18" s="133"/>
      <c r="BA18" s="133"/>
      <c r="BB18" s="132"/>
      <c r="BC18" s="133"/>
      <c r="BD18" s="133"/>
      <c r="BE18" s="132"/>
      <c r="BF18" s="133"/>
      <c r="BG18" s="133"/>
      <c r="BH18" s="132"/>
      <c r="BI18" s="133"/>
      <c r="BJ18" s="133"/>
      <c r="BK18" s="132"/>
      <c r="BL18" s="133"/>
      <c r="BM18" s="133"/>
    </row>
    <row r="19" spans="1:65" hidden="1" outlineLevel="1" x14ac:dyDescent="0.2">
      <c r="A19" s="38" t="s">
        <v>111</v>
      </c>
      <c r="B19" s="44">
        <v>-185.2</v>
      </c>
      <c r="C19" s="44">
        <v>-113.5</v>
      </c>
      <c r="D19" s="45">
        <v>-298.7</v>
      </c>
      <c r="E19" s="44">
        <v>-181.4</v>
      </c>
      <c r="F19" s="44">
        <v>-107.29999999999998</v>
      </c>
      <c r="G19" s="45">
        <v>-288.7</v>
      </c>
      <c r="H19" s="44">
        <v>-297.7</v>
      </c>
      <c r="I19" s="44">
        <v>-66.199999999999989</v>
      </c>
      <c r="J19" s="45">
        <v>-363.9</v>
      </c>
      <c r="K19" s="44">
        <v>-249.9</v>
      </c>
      <c r="L19" s="44">
        <v>-202.1</v>
      </c>
      <c r="M19" s="45">
        <v>-452</v>
      </c>
      <c r="N19" s="132"/>
      <c r="O19" s="132"/>
      <c r="P19" s="133"/>
      <c r="Q19" s="132"/>
      <c r="R19" s="132"/>
      <c r="S19" s="133"/>
      <c r="T19" s="132"/>
      <c r="U19" s="132"/>
      <c r="V19" s="133"/>
      <c r="W19" s="132"/>
      <c r="X19" s="132"/>
      <c r="Y19" s="133"/>
      <c r="Z19" s="132"/>
      <c r="AA19" s="132"/>
      <c r="AB19" s="133"/>
      <c r="AC19" s="132"/>
      <c r="AD19" s="132"/>
      <c r="AE19" s="133"/>
      <c r="AF19" s="132"/>
      <c r="AG19" s="132"/>
      <c r="AH19" s="133"/>
      <c r="AI19" s="132"/>
      <c r="AJ19" s="132"/>
      <c r="AK19" s="133"/>
      <c r="AL19" s="132"/>
      <c r="AM19" s="132"/>
      <c r="AN19" s="133"/>
      <c r="AO19" s="132"/>
      <c r="AP19" s="132"/>
      <c r="AQ19" s="133"/>
      <c r="AR19" s="132"/>
      <c r="AS19" s="132"/>
      <c r="AT19" s="133"/>
      <c r="AU19" s="132"/>
      <c r="AV19" s="132"/>
      <c r="AW19" s="133"/>
      <c r="AX19" s="133"/>
      <c r="AY19" s="132"/>
      <c r="AZ19" s="133"/>
      <c r="BA19" s="133"/>
      <c r="BB19" s="132"/>
      <c r="BC19" s="133"/>
      <c r="BD19" s="133"/>
      <c r="BE19" s="132"/>
      <c r="BF19" s="133"/>
      <c r="BG19" s="133"/>
      <c r="BH19" s="132"/>
      <c r="BI19" s="133"/>
      <c r="BJ19" s="133"/>
      <c r="BK19" s="132"/>
      <c r="BL19" s="133"/>
      <c r="BM19" s="133"/>
    </row>
    <row r="20" spans="1:65" hidden="1" outlineLevel="1" x14ac:dyDescent="0.2">
      <c r="A20" s="38" t="s">
        <v>112</v>
      </c>
      <c r="B20" s="44">
        <v>62.7</v>
      </c>
      <c r="C20" s="44">
        <v>6.5</v>
      </c>
      <c r="D20" s="45">
        <v>69.2</v>
      </c>
      <c r="E20" s="44">
        <v>1.8</v>
      </c>
      <c r="F20" s="44">
        <v>69.400000000000006</v>
      </c>
      <c r="G20" s="45">
        <v>71.2</v>
      </c>
      <c r="H20" s="44">
        <v>106.7</v>
      </c>
      <c r="I20" s="44">
        <v>93.3</v>
      </c>
      <c r="J20" s="45">
        <v>200</v>
      </c>
      <c r="K20" s="44">
        <v>65</v>
      </c>
      <c r="L20" s="44">
        <v>110</v>
      </c>
      <c r="M20" s="45">
        <v>175</v>
      </c>
      <c r="N20" s="132"/>
      <c r="O20" s="132"/>
      <c r="P20" s="133"/>
      <c r="Q20" s="132"/>
      <c r="R20" s="132"/>
      <c r="S20" s="133"/>
      <c r="T20" s="132"/>
      <c r="U20" s="132"/>
      <c r="V20" s="133"/>
      <c r="W20" s="132"/>
      <c r="X20" s="132"/>
      <c r="Y20" s="133"/>
      <c r="Z20" s="132"/>
      <c r="AA20" s="132"/>
      <c r="AB20" s="133"/>
      <c r="AC20" s="132"/>
      <c r="AD20" s="132"/>
      <c r="AE20" s="133"/>
      <c r="AF20" s="132"/>
      <c r="AG20" s="132"/>
      <c r="AH20" s="133"/>
      <c r="AI20" s="132"/>
      <c r="AJ20" s="132"/>
      <c r="AK20" s="133"/>
      <c r="AL20" s="132"/>
      <c r="AM20" s="132"/>
      <c r="AN20" s="133"/>
      <c r="AO20" s="132"/>
      <c r="AP20" s="132"/>
      <c r="AQ20" s="133"/>
      <c r="AR20" s="132"/>
      <c r="AS20" s="132"/>
      <c r="AT20" s="133"/>
      <c r="AU20" s="132"/>
      <c r="AV20" s="132"/>
      <c r="AW20" s="133"/>
      <c r="AX20" s="133"/>
      <c r="AY20" s="132"/>
      <c r="AZ20" s="133"/>
      <c r="BA20" s="133"/>
      <c r="BB20" s="132"/>
      <c r="BC20" s="133"/>
      <c r="BD20" s="133"/>
      <c r="BE20" s="132"/>
      <c r="BF20" s="133"/>
      <c r="BG20" s="133"/>
      <c r="BH20" s="132"/>
      <c r="BI20" s="133"/>
      <c r="BJ20" s="133"/>
      <c r="BK20" s="132"/>
      <c r="BL20" s="133"/>
      <c r="BM20" s="133"/>
    </row>
    <row r="21" spans="1:65" s="2" customFormat="1" hidden="1" outlineLevel="1" x14ac:dyDescent="0.2">
      <c r="A21" s="46" t="s">
        <v>113</v>
      </c>
      <c r="B21" s="47">
        <v>315.7000000000005</v>
      </c>
      <c r="C21" s="47">
        <v>277.90000000000032</v>
      </c>
      <c r="D21" s="48">
        <v>593.60000000000059</v>
      </c>
      <c r="E21" s="47">
        <v>295.4999999999996</v>
      </c>
      <c r="F21" s="47">
        <v>507.90000000000077</v>
      </c>
      <c r="G21" s="48">
        <v>803.40000000000009</v>
      </c>
      <c r="H21" s="47">
        <v>674.80000000000041</v>
      </c>
      <c r="I21" s="47">
        <v>641.49999999999955</v>
      </c>
      <c r="J21" s="48">
        <v>1316.2999999999993</v>
      </c>
      <c r="K21" s="47">
        <v>415.90000000000009</v>
      </c>
      <c r="L21" s="47">
        <v>52.700000000000358</v>
      </c>
      <c r="M21" s="48">
        <v>468.60000000000036</v>
      </c>
      <c r="N21" s="47">
        <v>0</v>
      </c>
      <c r="O21" s="47">
        <v>0</v>
      </c>
      <c r="P21" s="48">
        <v>0</v>
      </c>
      <c r="Q21" s="47">
        <v>0</v>
      </c>
      <c r="R21" s="47">
        <v>0</v>
      </c>
      <c r="S21" s="48">
        <v>0</v>
      </c>
      <c r="T21" s="47">
        <v>0</v>
      </c>
      <c r="U21" s="47">
        <v>0</v>
      </c>
      <c r="V21" s="48">
        <v>0</v>
      </c>
      <c r="W21" s="47">
        <v>0</v>
      </c>
      <c r="X21" s="47">
        <v>0</v>
      </c>
      <c r="Y21" s="48">
        <v>0</v>
      </c>
      <c r="Z21" s="47">
        <v>0</v>
      </c>
      <c r="AA21" s="47">
        <v>0</v>
      </c>
      <c r="AB21" s="48">
        <v>0</v>
      </c>
      <c r="AC21" s="47">
        <v>0</v>
      </c>
      <c r="AD21" s="47">
        <v>0</v>
      </c>
      <c r="AE21" s="48">
        <v>0</v>
      </c>
      <c r="AF21" s="47">
        <v>0</v>
      </c>
      <c r="AG21" s="47">
        <v>0</v>
      </c>
      <c r="AH21" s="48">
        <v>0</v>
      </c>
      <c r="AI21" s="47">
        <v>0</v>
      </c>
      <c r="AJ21" s="47">
        <v>0</v>
      </c>
      <c r="AK21" s="48">
        <v>0</v>
      </c>
      <c r="AL21" s="47">
        <v>0</v>
      </c>
      <c r="AM21" s="47">
        <v>0</v>
      </c>
      <c r="AN21" s="48">
        <v>0</v>
      </c>
      <c r="AO21" s="47">
        <v>0</v>
      </c>
      <c r="AP21" s="47">
        <v>0</v>
      </c>
      <c r="AQ21" s="48">
        <v>0</v>
      </c>
      <c r="AR21" s="47">
        <v>0</v>
      </c>
      <c r="AS21" s="47">
        <v>0</v>
      </c>
      <c r="AT21" s="48">
        <v>0</v>
      </c>
      <c r="AU21" s="47">
        <v>0</v>
      </c>
      <c r="AV21" s="47">
        <v>0</v>
      </c>
      <c r="AW21" s="48">
        <v>0</v>
      </c>
      <c r="AX21" s="48">
        <v>0</v>
      </c>
      <c r="AY21" s="47">
        <v>0</v>
      </c>
      <c r="AZ21" s="48">
        <v>0</v>
      </c>
      <c r="BA21" s="48">
        <v>0</v>
      </c>
      <c r="BB21" s="47">
        <v>0</v>
      </c>
      <c r="BC21" s="48">
        <v>0</v>
      </c>
      <c r="BD21" s="48">
        <v>0</v>
      </c>
      <c r="BE21" s="47">
        <v>0</v>
      </c>
      <c r="BF21" s="48">
        <v>0</v>
      </c>
      <c r="BG21" s="48">
        <v>0</v>
      </c>
      <c r="BH21" s="47">
        <v>0</v>
      </c>
      <c r="BI21" s="48">
        <v>0</v>
      </c>
      <c r="BJ21" s="48">
        <v>0</v>
      </c>
      <c r="BK21" s="47">
        <v>0</v>
      </c>
      <c r="BL21" s="48">
        <v>0</v>
      </c>
      <c r="BM21" s="48">
        <v>0</v>
      </c>
    </row>
    <row r="22" spans="1:65" hidden="1" outlineLevel="1" x14ac:dyDescent="0.2">
      <c r="B22" s="49"/>
      <c r="C22" s="49"/>
      <c r="D22" s="50"/>
      <c r="E22" s="49"/>
      <c r="F22" s="49"/>
      <c r="G22" s="50"/>
      <c r="H22" s="49"/>
      <c r="I22" s="49"/>
      <c r="J22" s="50"/>
      <c r="K22" s="49"/>
      <c r="L22" s="49"/>
      <c r="M22" s="50"/>
      <c r="N22" s="49"/>
      <c r="O22" s="49"/>
      <c r="P22" s="50"/>
      <c r="Q22" s="49"/>
      <c r="R22" s="49"/>
      <c r="S22" s="50"/>
      <c r="T22" s="49"/>
      <c r="U22" s="49"/>
      <c r="V22" s="50"/>
      <c r="W22" s="49"/>
      <c r="X22" s="49"/>
      <c r="Y22" s="50"/>
      <c r="Z22" s="49"/>
      <c r="AA22" s="49"/>
      <c r="AB22" s="50"/>
      <c r="AC22" s="49"/>
      <c r="AD22" s="49"/>
      <c r="AE22" s="50"/>
      <c r="AF22" s="49"/>
      <c r="AG22" s="49"/>
      <c r="AH22" s="50"/>
      <c r="AI22" s="49"/>
      <c r="AJ22" s="49"/>
      <c r="AK22" s="50"/>
      <c r="AL22" s="49"/>
      <c r="AM22" s="49"/>
      <c r="AN22" s="50"/>
      <c r="AO22" s="49"/>
      <c r="AP22" s="49"/>
      <c r="AQ22" s="50"/>
      <c r="AR22" s="49"/>
      <c r="AS22" s="49"/>
      <c r="AT22" s="50"/>
      <c r="AU22" s="49"/>
      <c r="AV22" s="49"/>
      <c r="AW22" s="50"/>
      <c r="AX22" s="50"/>
      <c r="AY22" s="49"/>
      <c r="AZ22" s="50"/>
      <c r="BA22" s="50"/>
      <c r="BB22" s="49"/>
      <c r="BC22" s="50"/>
      <c r="BD22" s="50"/>
      <c r="BE22" s="49"/>
      <c r="BF22" s="50"/>
      <c r="BG22" s="50"/>
      <c r="BH22" s="49"/>
      <c r="BI22" s="50"/>
      <c r="BJ22" s="50"/>
      <c r="BK22" s="49"/>
      <c r="BL22" s="50"/>
      <c r="BM22" s="50"/>
    </row>
    <row r="23" spans="1:65" hidden="1" outlineLevel="1" x14ac:dyDescent="0.2">
      <c r="A23" s="38" t="s">
        <v>114</v>
      </c>
      <c r="B23" s="44">
        <v>-59.6</v>
      </c>
      <c r="C23" s="44">
        <v>-61.300000000000004</v>
      </c>
      <c r="D23" s="45">
        <v>-120.9</v>
      </c>
      <c r="E23" s="44">
        <v>-63.9</v>
      </c>
      <c r="F23" s="44">
        <v>-137.69999999999999</v>
      </c>
      <c r="G23" s="45">
        <v>-201.6</v>
      </c>
      <c r="H23" s="44">
        <v>-173.7</v>
      </c>
      <c r="I23" s="44">
        <v>-160.60000000000002</v>
      </c>
      <c r="J23" s="45">
        <v>-334.3</v>
      </c>
      <c r="K23" s="44">
        <v>-104.1</v>
      </c>
      <c r="L23" s="44">
        <v>-21.700000000000003</v>
      </c>
      <c r="M23" s="45">
        <v>-125.8</v>
      </c>
      <c r="N23" s="132"/>
      <c r="O23" s="132"/>
      <c r="P23" s="133"/>
      <c r="Q23" s="132"/>
      <c r="R23" s="132"/>
      <c r="S23" s="133"/>
      <c r="T23" s="132"/>
      <c r="U23" s="132"/>
      <c r="V23" s="133"/>
      <c r="W23" s="132"/>
      <c r="X23" s="132"/>
      <c r="Y23" s="133"/>
      <c r="Z23" s="132"/>
      <c r="AA23" s="132"/>
      <c r="AB23" s="133"/>
      <c r="AC23" s="132"/>
      <c r="AD23" s="132"/>
      <c r="AE23" s="133"/>
      <c r="AF23" s="132"/>
      <c r="AG23" s="132"/>
      <c r="AH23" s="133"/>
      <c r="AI23" s="132"/>
      <c r="AJ23" s="132"/>
      <c r="AK23" s="133"/>
      <c r="AL23" s="132"/>
      <c r="AM23" s="132"/>
      <c r="AN23" s="133"/>
      <c r="AO23" s="132"/>
      <c r="AP23" s="132"/>
      <c r="AQ23" s="133"/>
      <c r="AR23" s="132"/>
      <c r="AS23" s="132"/>
      <c r="AT23" s="133"/>
      <c r="AU23" s="132"/>
      <c r="AV23" s="132"/>
      <c r="AW23" s="133"/>
      <c r="AX23" s="133"/>
      <c r="AY23" s="132"/>
      <c r="AZ23" s="133"/>
      <c r="BA23" s="133"/>
      <c r="BB23" s="132"/>
      <c r="BC23" s="133"/>
      <c r="BD23" s="133"/>
      <c r="BE23" s="132"/>
      <c r="BF23" s="133"/>
      <c r="BG23" s="133"/>
      <c r="BH23" s="132"/>
      <c r="BI23" s="133"/>
      <c r="BJ23" s="133"/>
      <c r="BK23" s="132"/>
      <c r="BL23" s="133"/>
      <c r="BM23" s="133"/>
    </row>
    <row r="24" spans="1:65" hidden="1" outlineLevel="1" x14ac:dyDescent="0.2">
      <c r="B24" s="49"/>
      <c r="C24" s="49"/>
      <c r="D24" s="50"/>
      <c r="E24" s="49"/>
      <c r="F24" s="49"/>
      <c r="G24" s="50"/>
      <c r="H24" s="49"/>
      <c r="I24" s="49"/>
      <c r="J24" s="50"/>
      <c r="K24" s="49"/>
      <c r="L24" s="49"/>
      <c r="M24" s="50"/>
      <c r="N24" s="49"/>
      <c r="O24" s="49"/>
      <c r="P24" s="50"/>
      <c r="Q24" s="49"/>
      <c r="R24" s="49"/>
      <c r="S24" s="50"/>
      <c r="T24" s="49"/>
      <c r="U24" s="49"/>
      <c r="V24" s="50"/>
      <c r="W24" s="49"/>
      <c r="X24" s="49"/>
      <c r="Y24" s="50"/>
      <c r="Z24" s="49"/>
      <c r="AA24" s="49"/>
      <c r="AB24" s="50"/>
      <c r="AC24" s="49"/>
      <c r="AD24" s="49"/>
      <c r="AE24" s="50"/>
      <c r="AF24" s="49"/>
      <c r="AG24" s="49"/>
      <c r="AH24" s="50"/>
      <c r="AI24" s="49"/>
      <c r="AJ24" s="49"/>
      <c r="AK24" s="50"/>
      <c r="AL24" s="49"/>
      <c r="AM24" s="49"/>
      <c r="AN24" s="50"/>
      <c r="AO24" s="49"/>
      <c r="AP24" s="49"/>
      <c r="AQ24" s="50"/>
      <c r="AR24" s="49"/>
      <c r="AS24" s="49"/>
      <c r="AT24" s="50"/>
      <c r="AU24" s="49"/>
      <c r="AV24" s="49"/>
      <c r="AW24" s="50"/>
      <c r="AX24" s="50"/>
      <c r="AY24" s="49"/>
      <c r="AZ24" s="50"/>
      <c r="BA24" s="50"/>
      <c r="BB24" s="49"/>
      <c r="BC24" s="50"/>
      <c r="BD24" s="50"/>
      <c r="BE24" s="49"/>
      <c r="BF24" s="50"/>
      <c r="BG24" s="50"/>
      <c r="BH24" s="49"/>
      <c r="BI24" s="50"/>
      <c r="BJ24" s="50"/>
      <c r="BK24" s="49"/>
      <c r="BL24" s="50"/>
      <c r="BM24" s="50"/>
    </row>
    <row r="25" spans="1:65" s="2" customFormat="1" hidden="1" outlineLevel="1" x14ac:dyDescent="0.2">
      <c r="A25" s="46" t="s">
        <v>115</v>
      </c>
      <c r="B25" s="47">
        <v>256.10000000000048</v>
      </c>
      <c r="C25" s="47">
        <v>216.60000000000031</v>
      </c>
      <c r="D25" s="48">
        <v>472.70000000000061</v>
      </c>
      <c r="E25" s="47">
        <v>231.5999999999996</v>
      </c>
      <c r="F25" s="47">
        <v>370.20000000000078</v>
      </c>
      <c r="G25" s="48">
        <v>601.80000000000007</v>
      </c>
      <c r="H25" s="47">
        <v>501.10000000000042</v>
      </c>
      <c r="I25" s="47">
        <v>480.89999999999952</v>
      </c>
      <c r="J25" s="48">
        <v>981.99999999999932</v>
      </c>
      <c r="K25" s="47">
        <v>311.80000000000007</v>
      </c>
      <c r="L25" s="47">
        <v>31.000000000000355</v>
      </c>
      <c r="M25" s="48">
        <v>342.80000000000035</v>
      </c>
      <c r="N25" s="47">
        <v>0</v>
      </c>
      <c r="O25" s="47">
        <v>0</v>
      </c>
      <c r="P25" s="48">
        <v>0</v>
      </c>
      <c r="Q25" s="47">
        <v>0</v>
      </c>
      <c r="R25" s="47">
        <v>0</v>
      </c>
      <c r="S25" s="48">
        <v>0</v>
      </c>
      <c r="T25" s="47">
        <v>0</v>
      </c>
      <c r="U25" s="47">
        <v>0</v>
      </c>
      <c r="V25" s="48">
        <v>0</v>
      </c>
      <c r="W25" s="47">
        <v>0</v>
      </c>
      <c r="X25" s="47">
        <v>0</v>
      </c>
      <c r="Y25" s="48">
        <v>0</v>
      </c>
      <c r="Z25" s="47">
        <v>0</v>
      </c>
      <c r="AA25" s="47">
        <v>0</v>
      </c>
      <c r="AB25" s="48">
        <v>0</v>
      </c>
      <c r="AC25" s="47">
        <v>0</v>
      </c>
      <c r="AD25" s="47">
        <v>0</v>
      </c>
      <c r="AE25" s="48">
        <v>0</v>
      </c>
      <c r="AF25" s="47">
        <v>0</v>
      </c>
      <c r="AG25" s="47">
        <v>0</v>
      </c>
      <c r="AH25" s="48">
        <v>0</v>
      </c>
      <c r="AI25" s="47">
        <v>0</v>
      </c>
      <c r="AJ25" s="47">
        <v>0</v>
      </c>
      <c r="AK25" s="48">
        <v>0</v>
      </c>
      <c r="AL25" s="47">
        <v>0</v>
      </c>
      <c r="AM25" s="47">
        <v>0</v>
      </c>
      <c r="AN25" s="48">
        <v>0</v>
      </c>
      <c r="AO25" s="47">
        <v>0</v>
      </c>
      <c r="AP25" s="47">
        <v>0</v>
      </c>
      <c r="AQ25" s="48">
        <v>0</v>
      </c>
      <c r="AR25" s="47">
        <v>0</v>
      </c>
      <c r="AS25" s="47">
        <v>0</v>
      </c>
      <c r="AT25" s="48">
        <v>0</v>
      </c>
      <c r="AU25" s="47">
        <v>0</v>
      </c>
      <c r="AV25" s="47">
        <v>0</v>
      </c>
      <c r="AW25" s="48">
        <v>0</v>
      </c>
      <c r="AX25" s="48">
        <v>0</v>
      </c>
      <c r="AY25" s="47">
        <v>0</v>
      </c>
      <c r="AZ25" s="48">
        <v>0</v>
      </c>
      <c r="BA25" s="48">
        <v>0</v>
      </c>
      <c r="BB25" s="47">
        <v>0</v>
      </c>
      <c r="BC25" s="48">
        <v>0</v>
      </c>
      <c r="BD25" s="48">
        <v>0</v>
      </c>
      <c r="BE25" s="47">
        <v>0</v>
      </c>
      <c r="BF25" s="48">
        <v>0</v>
      </c>
      <c r="BG25" s="48">
        <v>0</v>
      </c>
      <c r="BH25" s="47">
        <v>0</v>
      </c>
      <c r="BI25" s="48">
        <v>0</v>
      </c>
      <c r="BJ25" s="48">
        <v>0</v>
      </c>
      <c r="BK25" s="47">
        <v>0</v>
      </c>
      <c r="BL25" s="48">
        <v>0</v>
      </c>
      <c r="BM25" s="48">
        <v>0</v>
      </c>
    </row>
    <row r="26" spans="1:65" hidden="1" outlineLevel="1" x14ac:dyDescent="0.2">
      <c r="A26" s="51"/>
      <c r="B26" s="52"/>
      <c r="C26" s="52"/>
      <c r="D26" s="53"/>
      <c r="E26" s="52"/>
      <c r="F26" s="52"/>
      <c r="G26" s="53"/>
      <c r="H26" s="52"/>
      <c r="I26" s="52"/>
      <c r="J26" s="53"/>
      <c r="K26" s="52"/>
      <c r="L26" s="52"/>
      <c r="M26" s="53"/>
      <c r="N26" s="52"/>
      <c r="O26" s="52"/>
      <c r="P26" s="53"/>
      <c r="Q26" s="52"/>
      <c r="R26" s="52"/>
      <c r="S26" s="53"/>
      <c r="T26" s="52"/>
      <c r="U26" s="52"/>
      <c r="V26" s="53"/>
      <c r="W26" s="52"/>
      <c r="X26" s="52"/>
      <c r="Y26" s="53"/>
      <c r="Z26" s="52"/>
      <c r="AA26" s="52"/>
      <c r="AB26" s="53"/>
      <c r="AC26" s="52"/>
      <c r="AD26" s="52"/>
      <c r="AE26" s="53"/>
      <c r="AF26" s="52"/>
      <c r="AG26" s="52"/>
      <c r="AH26" s="53"/>
      <c r="AI26" s="52"/>
      <c r="AJ26" s="52"/>
      <c r="AK26" s="53"/>
      <c r="AL26" s="52"/>
      <c r="AM26" s="52"/>
      <c r="AN26" s="53"/>
      <c r="AO26" s="52"/>
      <c r="AP26" s="52"/>
      <c r="AQ26" s="53"/>
      <c r="AR26" s="52"/>
      <c r="AS26" s="52"/>
      <c r="AT26" s="53"/>
      <c r="AU26" s="52"/>
      <c r="AV26" s="52"/>
      <c r="AW26" s="53"/>
      <c r="AX26" s="53"/>
      <c r="AY26" s="52"/>
      <c r="AZ26" s="53"/>
      <c r="BA26" s="53"/>
      <c r="BB26" s="52"/>
      <c r="BC26" s="53"/>
      <c r="BD26" s="53"/>
      <c r="BE26" s="52"/>
      <c r="BF26" s="53"/>
      <c r="BG26" s="53"/>
      <c r="BH26" s="52"/>
      <c r="BI26" s="53"/>
      <c r="BJ26" s="53"/>
      <c r="BK26" s="52"/>
      <c r="BL26" s="53"/>
      <c r="BM26" s="53"/>
    </row>
    <row r="27" spans="1:65" hidden="1" outlineLevel="1" x14ac:dyDescent="0.2">
      <c r="A27" s="38" t="s">
        <v>116</v>
      </c>
      <c r="B27" s="44">
        <v>-13.8</v>
      </c>
      <c r="C27" s="44">
        <v>-7.1999999999999993</v>
      </c>
      <c r="D27" s="45">
        <v>-21</v>
      </c>
      <c r="E27" s="44">
        <v>-4.5999999999999996</v>
      </c>
      <c r="F27" s="44">
        <v>-13.1</v>
      </c>
      <c r="G27" s="45">
        <v>-17.7</v>
      </c>
      <c r="H27" s="44">
        <v>1.2</v>
      </c>
      <c r="I27" s="44">
        <v>-1.3</v>
      </c>
      <c r="J27" s="45">
        <v>-0.1</v>
      </c>
      <c r="K27" s="44">
        <v>0.2</v>
      </c>
      <c r="L27" s="44">
        <v>-5.4</v>
      </c>
      <c r="M27" s="45">
        <v>-5.2</v>
      </c>
      <c r="N27" s="132"/>
      <c r="O27" s="132"/>
      <c r="P27" s="133"/>
      <c r="Q27" s="132"/>
      <c r="R27" s="132"/>
      <c r="S27" s="133"/>
      <c r="T27" s="132"/>
      <c r="U27" s="132"/>
      <c r="V27" s="133"/>
      <c r="W27" s="132"/>
      <c r="X27" s="132"/>
      <c r="Y27" s="133"/>
      <c r="Z27" s="132"/>
      <c r="AA27" s="132"/>
      <c r="AB27" s="133"/>
      <c r="AC27" s="132"/>
      <c r="AD27" s="132"/>
      <c r="AE27" s="133"/>
      <c r="AF27" s="132"/>
      <c r="AG27" s="132"/>
      <c r="AH27" s="133"/>
      <c r="AI27" s="132"/>
      <c r="AJ27" s="132"/>
      <c r="AK27" s="133"/>
      <c r="AL27" s="132"/>
      <c r="AM27" s="132"/>
      <c r="AN27" s="133"/>
      <c r="AO27" s="132"/>
      <c r="AP27" s="132"/>
      <c r="AQ27" s="133"/>
      <c r="AR27" s="132"/>
      <c r="AS27" s="132"/>
      <c r="AT27" s="133"/>
      <c r="AU27" s="132"/>
      <c r="AV27" s="132"/>
      <c r="AW27" s="133"/>
      <c r="AX27" s="133"/>
      <c r="AY27" s="132"/>
      <c r="AZ27" s="133"/>
      <c r="BA27" s="133"/>
      <c r="BB27" s="132"/>
      <c r="BC27" s="133"/>
      <c r="BD27" s="133"/>
      <c r="BE27" s="132"/>
      <c r="BF27" s="133"/>
      <c r="BG27" s="133"/>
      <c r="BH27" s="132"/>
      <c r="BI27" s="133"/>
      <c r="BJ27" s="133"/>
      <c r="BK27" s="132"/>
      <c r="BL27" s="133"/>
      <c r="BM27" s="133"/>
    </row>
    <row r="28" spans="1:65" hidden="1" outlineLevel="1" x14ac:dyDescent="0.2">
      <c r="A28" s="46" t="s">
        <v>117</v>
      </c>
      <c r="B28" s="47">
        <v>242.30000000000047</v>
      </c>
      <c r="C28" s="47">
        <v>209.40000000000032</v>
      </c>
      <c r="D28" s="48">
        <v>451.70000000000061</v>
      </c>
      <c r="E28" s="47">
        <v>226.9999999999996</v>
      </c>
      <c r="F28" s="47">
        <v>357.10000000000076</v>
      </c>
      <c r="G28" s="48">
        <v>584.1</v>
      </c>
      <c r="H28" s="47">
        <v>502.30000000000041</v>
      </c>
      <c r="I28" s="47">
        <v>479.59999999999951</v>
      </c>
      <c r="J28" s="48">
        <v>981.8999999999993</v>
      </c>
      <c r="K28" s="47">
        <v>312.00000000000006</v>
      </c>
      <c r="L28" s="47">
        <v>25.600000000000357</v>
      </c>
      <c r="M28" s="48">
        <v>337.60000000000036</v>
      </c>
      <c r="N28" s="47">
        <v>0</v>
      </c>
      <c r="O28" s="47">
        <v>0</v>
      </c>
      <c r="P28" s="48">
        <v>0</v>
      </c>
      <c r="Q28" s="47">
        <v>0</v>
      </c>
      <c r="R28" s="47">
        <v>0</v>
      </c>
      <c r="S28" s="48">
        <v>0</v>
      </c>
      <c r="T28" s="47">
        <v>0</v>
      </c>
      <c r="U28" s="47">
        <v>0</v>
      </c>
      <c r="V28" s="48">
        <v>0</v>
      </c>
      <c r="W28" s="47">
        <v>0</v>
      </c>
      <c r="X28" s="47">
        <v>0</v>
      </c>
      <c r="Y28" s="48">
        <v>0</v>
      </c>
      <c r="Z28" s="47">
        <v>0</v>
      </c>
      <c r="AA28" s="47">
        <v>0</v>
      </c>
      <c r="AB28" s="48">
        <v>0</v>
      </c>
      <c r="AC28" s="47">
        <v>0</v>
      </c>
      <c r="AD28" s="47">
        <v>0</v>
      </c>
      <c r="AE28" s="48">
        <v>0</v>
      </c>
      <c r="AF28" s="47">
        <v>0</v>
      </c>
      <c r="AG28" s="47">
        <v>0</v>
      </c>
      <c r="AH28" s="48">
        <v>0</v>
      </c>
      <c r="AI28" s="47">
        <v>0</v>
      </c>
      <c r="AJ28" s="47">
        <v>0</v>
      </c>
      <c r="AK28" s="48">
        <v>0</v>
      </c>
      <c r="AL28" s="47">
        <v>0</v>
      </c>
      <c r="AM28" s="47">
        <v>0</v>
      </c>
      <c r="AN28" s="48">
        <v>0</v>
      </c>
      <c r="AO28" s="47">
        <v>0</v>
      </c>
      <c r="AP28" s="47">
        <v>0</v>
      </c>
      <c r="AQ28" s="48">
        <v>0</v>
      </c>
      <c r="AR28" s="47">
        <v>0</v>
      </c>
      <c r="AS28" s="47">
        <v>0</v>
      </c>
      <c r="AT28" s="48">
        <v>0</v>
      </c>
      <c r="AU28" s="47">
        <v>0</v>
      </c>
      <c r="AV28" s="47">
        <v>0</v>
      </c>
      <c r="AW28" s="48">
        <v>0</v>
      </c>
      <c r="AX28" s="48">
        <v>0</v>
      </c>
      <c r="AY28" s="47">
        <v>0</v>
      </c>
      <c r="AZ28" s="48">
        <v>0</v>
      </c>
      <c r="BA28" s="48">
        <v>0</v>
      </c>
      <c r="BB28" s="47">
        <v>0</v>
      </c>
      <c r="BC28" s="48">
        <v>0</v>
      </c>
      <c r="BD28" s="48">
        <v>0</v>
      </c>
      <c r="BE28" s="47">
        <v>0</v>
      </c>
      <c r="BF28" s="48">
        <v>0</v>
      </c>
      <c r="BG28" s="48">
        <v>0</v>
      </c>
      <c r="BH28" s="47">
        <v>0</v>
      </c>
      <c r="BI28" s="48">
        <v>0</v>
      </c>
      <c r="BJ28" s="48">
        <v>0</v>
      </c>
      <c r="BK28" s="47">
        <v>0</v>
      </c>
      <c r="BL28" s="48">
        <v>0</v>
      </c>
      <c r="BM28" s="48">
        <v>0</v>
      </c>
    </row>
    <row r="29" spans="1:65" s="10" customFormat="1" hidden="1" outlineLevel="1" x14ac:dyDescent="0.2">
      <c r="B29" s="37"/>
      <c r="C29" s="37"/>
      <c r="D29" s="41"/>
      <c r="E29" s="37"/>
      <c r="F29" s="37"/>
      <c r="G29" s="41"/>
      <c r="H29" s="37"/>
      <c r="I29" s="37"/>
      <c r="J29" s="41"/>
      <c r="K29" s="37"/>
      <c r="L29" s="37"/>
      <c r="M29" s="41"/>
      <c r="N29" s="37"/>
      <c r="O29" s="37"/>
      <c r="P29" s="41"/>
      <c r="Q29" s="37"/>
      <c r="R29" s="37"/>
      <c r="S29" s="41"/>
      <c r="T29" s="37"/>
      <c r="U29" s="37"/>
      <c r="V29" s="41"/>
      <c r="W29" s="37"/>
      <c r="X29" s="37"/>
      <c r="Y29" s="41"/>
      <c r="Z29" s="37"/>
      <c r="AA29" s="37"/>
      <c r="AB29" s="41"/>
      <c r="AC29" s="37"/>
      <c r="AD29" s="37"/>
      <c r="AE29" s="41"/>
      <c r="AF29" s="37"/>
      <c r="AG29" s="37"/>
      <c r="AH29" s="41"/>
      <c r="AI29" s="37"/>
      <c r="AJ29" s="37"/>
      <c r="AK29" s="41"/>
      <c r="AL29" s="37"/>
      <c r="AM29" s="37"/>
      <c r="AN29" s="41"/>
      <c r="AO29" s="37"/>
      <c r="AP29" s="37"/>
      <c r="AQ29" s="41"/>
      <c r="AR29" s="37"/>
      <c r="AS29" s="37"/>
      <c r="AT29" s="41"/>
      <c r="AU29" s="37"/>
      <c r="AV29" s="37"/>
      <c r="AW29" s="41"/>
      <c r="AX29" s="41"/>
      <c r="AY29" s="37"/>
      <c r="AZ29" s="41"/>
      <c r="BA29" s="41"/>
      <c r="BB29" s="37"/>
      <c r="BC29" s="41"/>
      <c r="BD29" s="41"/>
      <c r="BE29" s="37"/>
      <c r="BF29" s="41"/>
      <c r="BG29" s="41"/>
      <c r="BH29" s="37"/>
      <c r="BI29" s="41"/>
      <c r="BJ29" s="41"/>
      <c r="BK29" s="37"/>
      <c r="BL29" s="41"/>
      <c r="BM29" s="41"/>
    </row>
    <row r="30" spans="1:65" s="10" customFormat="1" hidden="1" outlineLevel="1" x14ac:dyDescent="0.2">
      <c r="B30" s="37"/>
      <c r="C30" s="37"/>
      <c r="D30" s="41"/>
      <c r="E30" s="37"/>
      <c r="F30" s="37"/>
      <c r="G30" s="41"/>
      <c r="H30" s="37"/>
      <c r="I30" s="37"/>
      <c r="J30" s="41"/>
      <c r="K30" s="37"/>
      <c r="L30" s="37"/>
      <c r="M30" s="41"/>
      <c r="N30" s="37"/>
      <c r="O30" s="37"/>
      <c r="P30" s="41"/>
      <c r="Q30" s="37"/>
      <c r="R30" s="37"/>
      <c r="S30" s="41"/>
      <c r="T30" s="37"/>
      <c r="U30" s="37"/>
      <c r="V30" s="41"/>
      <c r="W30" s="37"/>
      <c r="X30" s="37"/>
      <c r="Y30" s="41"/>
      <c r="Z30" s="37"/>
      <c r="AA30" s="37"/>
      <c r="AB30" s="41"/>
      <c r="AC30" s="37"/>
      <c r="AD30" s="37"/>
      <c r="AE30" s="41"/>
      <c r="AF30" s="37"/>
      <c r="AG30" s="37"/>
      <c r="AH30" s="41"/>
      <c r="AI30" s="244"/>
      <c r="AJ30" s="37"/>
      <c r="AK30" s="41"/>
      <c r="AL30" s="244"/>
      <c r="AM30" s="37"/>
      <c r="AN30" s="41"/>
      <c r="AO30" s="244"/>
      <c r="AP30" s="37"/>
      <c r="AQ30" s="41"/>
      <c r="AR30" s="244"/>
      <c r="AS30" s="37"/>
      <c r="AT30" s="41"/>
      <c r="AU30" s="244"/>
      <c r="AV30" s="37"/>
      <c r="AW30" s="41"/>
      <c r="AX30" s="41"/>
      <c r="AY30" s="37"/>
      <c r="AZ30" s="41"/>
      <c r="BA30" s="41"/>
      <c r="BB30" s="37"/>
      <c r="BC30" s="41"/>
      <c r="BD30" s="41"/>
      <c r="BE30" s="37"/>
      <c r="BF30" s="41"/>
      <c r="BG30" s="41"/>
      <c r="BH30" s="37"/>
      <c r="BI30" s="41"/>
      <c r="BJ30" s="41"/>
      <c r="BK30" s="37"/>
      <c r="BL30" s="41"/>
      <c r="BM30" s="41"/>
    </row>
    <row r="31" spans="1:65" s="10" customFormat="1" hidden="1" outlineLevel="1" x14ac:dyDescent="0.2">
      <c r="B31" s="37"/>
      <c r="C31" s="37"/>
      <c r="D31" s="41"/>
      <c r="E31" s="37"/>
      <c r="F31" s="37"/>
      <c r="G31" s="41"/>
      <c r="H31" s="37"/>
      <c r="I31" s="37"/>
      <c r="J31" s="41"/>
      <c r="K31" s="37"/>
      <c r="L31" s="37"/>
      <c r="M31" s="41"/>
      <c r="N31" s="37"/>
      <c r="O31" s="37"/>
      <c r="P31" s="41"/>
      <c r="Q31" s="37"/>
      <c r="R31" s="37"/>
      <c r="S31" s="41"/>
      <c r="T31" s="37"/>
      <c r="U31" s="37"/>
      <c r="V31" s="41"/>
      <c r="W31" s="37"/>
      <c r="X31" s="37"/>
      <c r="Y31" s="41"/>
      <c r="Z31" s="37"/>
      <c r="AA31" s="37"/>
      <c r="AB31" s="41"/>
      <c r="AC31" s="37"/>
      <c r="AD31" s="37"/>
      <c r="AE31" s="41"/>
      <c r="AF31" s="37"/>
      <c r="AG31" s="37"/>
      <c r="AH31" s="41"/>
      <c r="AI31" s="37"/>
      <c r="AJ31" s="37"/>
      <c r="AK31" s="41"/>
      <c r="AL31" s="37"/>
      <c r="AM31" s="37"/>
      <c r="AN31" s="41"/>
      <c r="AO31" s="37"/>
      <c r="AP31" s="37"/>
      <c r="AQ31" s="41"/>
      <c r="AR31" s="37"/>
      <c r="AS31" s="37"/>
      <c r="AT31" s="41"/>
      <c r="AU31" s="37"/>
      <c r="AV31" s="37"/>
      <c r="AW31" s="41"/>
      <c r="AX31" s="41"/>
      <c r="AY31" s="37"/>
      <c r="AZ31" s="41"/>
      <c r="BA31" s="41"/>
      <c r="BB31" s="37"/>
      <c r="BC31" s="41"/>
      <c r="BD31" s="41"/>
      <c r="BE31" s="37"/>
      <c r="BF31" s="41"/>
      <c r="BG31" s="41"/>
      <c r="BH31" s="37"/>
      <c r="BI31" s="41"/>
      <c r="BJ31" s="41"/>
      <c r="BK31" s="37"/>
      <c r="BL31" s="41"/>
      <c r="BM31" s="41"/>
    </row>
    <row r="32" spans="1:65" s="10" customFormat="1" hidden="1" outlineLevel="1" x14ac:dyDescent="0.2">
      <c r="B32" s="37"/>
      <c r="C32" s="37"/>
      <c r="D32" s="41"/>
      <c r="E32" s="37"/>
      <c r="F32" s="37"/>
      <c r="G32" s="41"/>
      <c r="H32" s="37"/>
      <c r="I32" s="37"/>
      <c r="J32" s="41"/>
      <c r="K32" s="37"/>
      <c r="L32" s="37"/>
      <c r="M32" s="41"/>
      <c r="N32" s="37"/>
      <c r="O32" s="37"/>
      <c r="P32" s="41"/>
      <c r="Q32" s="37"/>
      <c r="R32" s="37"/>
      <c r="S32" s="41"/>
      <c r="T32" s="37"/>
      <c r="U32" s="37"/>
      <c r="V32" s="41"/>
      <c r="W32" s="37"/>
      <c r="X32" s="37"/>
      <c r="Y32" s="41"/>
      <c r="Z32" s="37"/>
      <c r="AA32" s="37"/>
      <c r="AB32" s="41"/>
      <c r="AC32" s="37"/>
      <c r="AD32" s="37"/>
      <c r="AE32" s="41"/>
      <c r="AF32" s="37"/>
      <c r="AG32" s="37"/>
      <c r="AH32" s="41"/>
      <c r="AI32" s="37"/>
      <c r="AJ32" s="37"/>
      <c r="AK32" s="41"/>
      <c r="AL32" s="37"/>
      <c r="AM32" s="37"/>
      <c r="AN32" s="41"/>
      <c r="AO32" s="37"/>
      <c r="AP32" s="37"/>
      <c r="AQ32" s="41"/>
      <c r="AR32" s="37"/>
      <c r="AS32" s="37"/>
      <c r="AT32" s="41"/>
      <c r="AU32" s="37"/>
      <c r="AV32" s="37"/>
      <c r="AW32" s="41"/>
      <c r="AX32" s="41"/>
      <c r="AY32" s="37"/>
      <c r="AZ32" s="41"/>
      <c r="BA32" s="41"/>
      <c r="BB32" s="37"/>
      <c r="BC32" s="41"/>
      <c r="BD32" s="41"/>
      <c r="BE32" s="37"/>
      <c r="BF32" s="41"/>
      <c r="BG32" s="41"/>
      <c r="BH32" s="37"/>
      <c r="BI32" s="41"/>
      <c r="BJ32" s="41"/>
      <c r="BK32" s="37"/>
      <c r="BL32" s="41"/>
      <c r="BM32" s="41"/>
    </row>
    <row r="33" spans="1:65" s="10" customFormat="1" hidden="1" outlineLevel="1" x14ac:dyDescent="0.2">
      <c r="B33" s="37"/>
      <c r="C33" s="37"/>
      <c r="D33" s="41"/>
      <c r="E33" s="37"/>
      <c r="F33" s="37"/>
      <c r="G33" s="41"/>
      <c r="H33" s="37"/>
      <c r="I33" s="37"/>
      <c r="J33" s="41"/>
      <c r="K33" s="37"/>
      <c r="L33" s="37"/>
      <c r="M33" s="41"/>
      <c r="N33" s="37"/>
      <c r="O33" s="37"/>
      <c r="P33" s="41"/>
      <c r="Q33" s="37"/>
      <c r="R33" s="37"/>
      <c r="S33" s="41"/>
      <c r="T33" s="37"/>
      <c r="U33" s="37"/>
      <c r="V33" s="41"/>
      <c r="W33" s="37"/>
      <c r="X33" s="37"/>
      <c r="Y33" s="41"/>
      <c r="Z33" s="37"/>
      <c r="AA33" s="37"/>
      <c r="AB33" s="41"/>
      <c r="AC33" s="37"/>
      <c r="AD33" s="37"/>
      <c r="AE33" s="41"/>
      <c r="AF33" s="37"/>
      <c r="AG33" s="37"/>
      <c r="AH33" s="41"/>
      <c r="AI33" s="37"/>
      <c r="AJ33" s="37"/>
      <c r="AK33" s="41"/>
      <c r="AL33" s="37"/>
      <c r="AM33" s="37"/>
      <c r="AN33" s="41"/>
      <c r="AO33" s="37"/>
      <c r="AP33" s="37"/>
      <c r="AQ33" s="41"/>
      <c r="AR33" s="37"/>
      <c r="AS33" s="37"/>
      <c r="AT33" s="41"/>
      <c r="AU33" s="37"/>
      <c r="AV33" s="37"/>
      <c r="AW33" s="41"/>
      <c r="AX33" s="41"/>
      <c r="AY33" s="37"/>
      <c r="AZ33" s="41"/>
      <c r="BA33" s="41"/>
      <c r="BB33" s="37"/>
      <c r="BC33" s="41"/>
      <c r="BD33" s="41"/>
      <c r="BE33" s="37"/>
      <c r="BF33" s="41"/>
      <c r="BG33" s="41"/>
      <c r="BH33" s="37"/>
      <c r="BI33" s="41"/>
      <c r="BJ33" s="41"/>
      <c r="BK33" s="37"/>
      <c r="BL33" s="41"/>
      <c r="BM33" s="41"/>
    </row>
    <row r="34" spans="1:65" s="10" customFormat="1" hidden="1" outlineLevel="1" x14ac:dyDescent="0.2">
      <c r="B34" s="37"/>
      <c r="C34" s="37"/>
      <c r="D34" s="41"/>
      <c r="E34" s="37"/>
      <c r="F34" s="37"/>
      <c r="G34" s="41"/>
      <c r="H34" s="37"/>
      <c r="I34" s="37"/>
      <c r="J34" s="41"/>
      <c r="K34" s="37"/>
      <c r="L34" s="37"/>
      <c r="M34" s="41"/>
      <c r="N34" s="37"/>
      <c r="O34" s="37"/>
      <c r="P34" s="41"/>
      <c r="Q34" s="37"/>
      <c r="R34" s="37"/>
      <c r="S34" s="41"/>
      <c r="T34" s="37"/>
      <c r="U34" s="37"/>
      <c r="V34" s="41"/>
      <c r="W34" s="37"/>
      <c r="X34" s="37"/>
      <c r="Y34" s="41"/>
      <c r="Z34" s="37"/>
      <c r="AA34" s="37"/>
      <c r="AB34" s="41"/>
      <c r="AC34" s="37"/>
      <c r="AD34" s="37"/>
      <c r="AE34" s="41"/>
      <c r="AF34" s="37"/>
      <c r="AG34" s="37"/>
      <c r="AH34" s="41"/>
      <c r="AI34" s="37"/>
      <c r="AJ34" s="37"/>
      <c r="AK34" s="41"/>
      <c r="AL34" s="37"/>
      <c r="AM34" s="37"/>
      <c r="AN34" s="41"/>
      <c r="AO34" s="37"/>
      <c r="AP34" s="37"/>
      <c r="AQ34" s="41"/>
      <c r="AR34" s="37"/>
      <c r="AS34" s="37"/>
      <c r="AT34" s="41"/>
      <c r="AU34" s="37"/>
      <c r="AV34" s="37"/>
      <c r="AW34" s="41"/>
      <c r="AX34" s="41"/>
      <c r="AY34" s="37"/>
      <c r="AZ34" s="41"/>
      <c r="BA34" s="41"/>
      <c r="BB34" s="37"/>
      <c r="BC34" s="41"/>
      <c r="BD34" s="41"/>
      <c r="BE34" s="37"/>
      <c r="BF34" s="41"/>
      <c r="BG34" s="41"/>
      <c r="BH34" s="37"/>
      <c r="BI34" s="41"/>
      <c r="BJ34" s="41"/>
      <c r="BK34" s="37"/>
      <c r="BL34" s="41"/>
      <c r="BM34" s="41"/>
    </row>
    <row r="35" spans="1:65" s="10" customFormat="1" hidden="1" outlineLevel="1" x14ac:dyDescent="0.2">
      <c r="B35" s="37"/>
      <c r="C35" s="37"/>
      <c r="D35" s="41"/>
      <c r="E35" s="37"/>
      <c r="F35" s="37"/>
      <c r="G35" s="41"/>
      <c r="H35" s="37"/>
      <c r="I35" s="37"/>
      <c r="J35" s="41"/>
      <c r="K35" s="37"/>
      <c r="L35" s="37"/>
      <c r="M35" s="41"/>
      <c r="N35" s="37"/>
      <c r="O35" s="37"/>
      <c r="P35" s="41"/>
      <c r="Q35" s="37"/>
      <c r="R35" s="37"/>
      <c r="S35" s="41"/>
      <c r="T35" s="37"/>
      <c r="U35" s="37"/>
      <c r="V35" s="41"/>
      <c r="W35" s="37"/>
      <c r="X35" s="37"/>
      <c r="Y35" s="41"/>
      <c r="Z35" s="37"/>
      <c r="AA35" s="37"/>
      <c r="AB35" s="41"/>
      <c r="AC35" s="37"/>
      <c r="AD35" s="37"/>
      <c r="AE35" s="70"/>
      <c r="AF35" s="37"/>
      <c r="AG35" s="37"/>
      <c r="AH35" s="70"/>
      <c r="AI35" s="37"/>
      <c r="AJ35" s="37"/>
      <c r="AK35" s="70"/>
      <c r="AL35" s="37"/>
      <c r="AM35" s="37"/>
      <c r="AN35" s="70"/>
      <c r="AO35" s="37"/>
      <c r="AP35" s="37"/>
      <c r="AQ35" s="70"/>
      <c r="AR35" s="37"/>
      <c r="AS35" s="37"/>
      <c r="AT35" s="70"/>
      <c r="AU35" s="37"/>
      <c r="AV35" s="37"/>
      <c r="AW35" s="70"/>
      <c r="AX35" s="70"/>
      <c r="AY35" s="37"/>
      <c r="AZ35" s="70"/>
      <c r="BA35" s="70"/>
      <c r="BB35" s="37"/>
      <c r="BC35" s="70"/>
      <c r="BD35" s="70"/>
      <c r="BE35" s="37"/>
      <c r="BF35" s="70"/>
      <c r="BG35" s="70"/>
      <c r="BH35" s="37"/>
      <c r="BI35" s="70"/>
      <c r="BJ35" s="70"/>
      <c r="BK35" s="37"/>
      <c r="BL35" s="70"/>
      <c r="BM35" s="70"/>
    </row>
    <row r="36" spans="1:65" s="10" customFormat="1" collapsed="1" x14ac:dyDescent="0.2">
      <c r="B36" s="37"/>
      <c r="C36" s="37"/>
      <c r="D36" s="41"/>
      <c r="E36" s="37"/>
      <c r="F36" s="37"/>
      <c r="G36" s="41"/>
      <c r="H36" s="37"/>
      <c r="I36" s="37"/>
      <c r="J36" s="41"/>
      <c r="K36" s="37"/>
      <c r="L36" s="37"/>
      <c r="M36" s="41"/>
      <c r="N36" s="37"/>
      <c r="O36" s="37"/>
      <c r="P36" s="41"/>
      <c r="Q36" s="37"/>
      <c r="R36" s="37"/>
      <c r="S36" s="41"/>
      <c r="T36" s="37"/>
      <c r="U36" s="37"/>
      <c r="V36" s="41"/>
      <c r="W36" s="37"/>
      <c r="X36" s="37"/>
      <c r="Y36" s="41"/>
      <c r="Z36" s="37"/>
      <c r="AA36" s="37"/>
      <c r="AB36" s="41"/>
      <c r="AC36" s="37"/>
      <c r="AD36" s="37"/>
      <c r="AE36" s="70"/>
      <c r="AF36" s="37"/>
      <c r="AG36" s="37"/>
      <c r="AH36" s="70"/>
      <c r="AI36" s="37"/>
      <c r="AJ36" s="37"/>
      <c r="AK36" s="70"/>
      <c r="AL36" s="37"/>
      <c r="AM36" s="37"/>
      <c r="AN36" s="70"/>
      <c r="AO36" s="37"/>
      <c r="AP36" s="37"/>
      <c r="AQ36" s="70"/>
      <c r="AR36" s="37"/>
      <c r="AS36" s="37"/>
      <c r="AT36" s="70"/>
      <c r="AU36" s="37"/>
      <c r="AV36" s="37"/>
      <c r="AW36" s="70"/>
      <c r="AX36" s="70"/>
      <c r="AY36" s="37"/>
      <c r="AZ36" s="70"/>
      <c r="BA36" s="70"/>
      <c r="BB36" s="37"/>
      <c r="BC36" s="70"/>
      <c r="BD36" s="70"/>
      <c r="BE36" s="37"/>
      <c r="BF36" s="70"/>
      <c r="BG36" s="70"/>
      <c r="BH36" s="37"/>
      <c r="BI36" s="70"/>
      <c r="BJ36" s="70"/>
      <c r="BK36" s="37"/>
      <c r="BL36" s="70"/>
      <c r="BM36" s="70"/>
    </row>
    <row r="37" spans="1:65" s="2" customFormat="1" x14ac:dyDescent="0.2">
      <c r="A37" s="9" t="s">
        <v>118</v>
      </c>
      <c r="B37" s="130"/>
      <c r="C37" s="130"/>
      <c r="D37" s="131"/>
      <c r="E37" s="130"/>
      <c r="F37" s="130"/>
      <c r="G37" s="131"/>
      <c r="H37" s="130"/>
      <c r="I37" s="130"/>
      <c r="J37" s="131"/>
      <c r="K37" s="130"/>
      <c r="L37" s="130"/>
      <c r="M37" s="43">
        <v>7323.8</v>
      </c>
      <c r="N37" s="42">
        <v>4145.7</v>
      </c>
      <c r="O37" s="42">
        <v>4018.8363598412952</v>
      </c>
      <c r="P37" s="43">
        <v>8164.5363598412951</v>
      </c>
      <c r="Q37" s="42">
        <v>4732.3999999999996</v>
      </c>
      <c r="R37" s="42">
        <v>5759.4020128408411</v>
      </c>
      <c r="S37" s="43">
        <v>10491.802012840841</v>
      </c>
      <c r="T37" s="42">
        <v>6155.7452905549208</v>
      </c>
      <c r="U37" s="42">
        <v>4172.95470944508</v>
      </c>
      <c r="V37" s="43">
        <v>10328.700000000001</v>
      </c>
      <c r="W37" s="42">
        <v>4103.3999999999996</v>
      </c>
      <c r="X37" s="42">
        <v>4519.7000000000007</v>
      </c>
      <c r="Y37" s="43">
        <v>8623.1</v>
      </c>
      <c r="Z37" s="42">
        <v>4622</v>
      </c>
      <c r="AA37" s="42">
        <v>4531.1000000000004</v>
      </c>
      <c r="AB37" s="43">
        <v>9153.1</v>
      </c>
      <c r="AC37" s="42">
        <v>4548.5</v>
      </c>
      <c r="AD37" s="42">
        <v>3923.7000000000007</v>
      </c>
      <c r="AE37" s="71">
        <v>8472.2000000000007</v>
      </c>
      <c r="AF37" s="42">
        <v>3703.5</v>
      </c>
      <c r="AG37" s="42">
        <v>3586.8</v>
      </c>
      <c r="AH37" s="71">
        <v>7290.3</v>
      </c>
      <c r="AI37" s="42">
        <v>3998.9</v>
      </c>
      <c r="AJ37" s="42">
        <v>4007.9</v>
      </c>
      <c r="AK37" s="71">
        <v>8006.8</v>
      </c>
      <c r="AL37" s="268">
        <v>4361.8</v>
      </c>
      <c r="AM37" s="42">
        <v>4178.3</v>
      </c>
      <c r="AN37" s="71">
        <v>8540.1</v>
      </c>
      <c r="AO37" s="268">
        <v>4438.8</v>
      </c>
      <c r="AP37" s="42">
        <v>4763.9000000000005</v>
      </c>
      <c r="AQ37" s="71">
        <v>9202.7000000000007</v>
      </c>
      <c r="AR37" s="268">
        <v>5195.2</v>
      </c>
      <c r="AS37" s="42">
        <v>5453.7</v>
      </c>
      <c r="AT37" s="71">
        <v>10648.9</v>
      </c>
      <c r="AU37" s="268">
        <v>5490.5</v>
      </c>
      <c r="AV37" s="42">
        <v>6035.7999999999993</v>
      </c>
      <c r="AW37" s="71">
        <v>11526.3</v>
      </c>
      <c r="AX37" s="268">
        <v>6413.7</v>
      </c>
      <c r="AY37" s="42">
        <v>6159.4000000000005</v>
      </c>
      <c r="AZ37" s="71">
        <v>12573.1</v>
      </c>
      <c r="BA37" s="268">
        <v>5882.6</v>
      </c>
      <c r="BB37" s="42">
        <v>5441.6</v>
      </c>
      <c r="BC37" s="71">
        <v>11324.2</v>
      </c>
      <c r="BD37" s="268">
        <v>5831.4</v>
      </c>
      <c r="BE37" s="42">
        <v>7070.8000000000011</v>
      </c>
      <c r="BF37" s="71">
        <v>12902.2</v>
      </c>
      <c r="BG37" s="268">
        <v>9436.2000000000007</v>
      </c>
      <c r="BH37" s="42">
        <v>9593.7000000000007</v>
      </c>
      <c r="BI37" s="71">
        <v>19029.900000000001</v>
      </c>
      <c r="BJ37" s="42">
        <v>9357.6</v>
      </c>
      <c r="BK37" s="42">
        <v>8884.9</v>
      </c>
      <c r="BL37" s="71">
        <v>18242.5</v>
      </c>
      <c r="BM37" s="42">
        <v>8593.6</v>
      </c>
    </row>
    <row r="38" spans="1:65" x14ac:dyDescent="0.2">
      <c r="B38" s="132"/>
      <c r="C38" s="132"/>
      <c r="D38" s="133"/>
      <c r="E38" s="132"/>
      <c r="F38" s="132"/>
      <c r="G38" s="133"/>
      <c r="H38" s="132"/>
      <c r="I38" s="132"/>
      <c r="J38" s="133"/>
      <c r="K38" s="132"/>
      <c r="L38" s="132"/>
      <c r="M38" s="45"/>
      <c r="N38" s="44"/>
      <c r="O38" s="44"/>
      <c r="P38" s="45"/>
      <c r="Q38" s="44"/>
      <c r="R38" s="44"/>
      <c r="S38" s="45"/>
      <c r="T38" s="44"/>
      <c r="U38" s="44"/>
      <c r="V38" s="45"/>
      <c r="W38" s="44"/>
      <c r="X38" s="44"/>
      <c r="Y38" s="45"/>
      <c r="Z38" s="44"/>
      <c r="AA38" s="44"/>
      <c r="AB38" s="45"/>
      <c r="AC38" s="44"/>
      <c r="AD38" s="44"/>
      <c r="AE38" s="72"/>
      <c r="AF38" s="44"/>
      <c r="AG38" s="44"/>
      <c r="AH38" s="72"/>
      <c r="AI38" s="44"/>
      <c r="AJ38" s="44"/>
      <c r="AK38" s="72"/>
      <c r="AL38" s="269"/>
      <c r="AM38" s="44"/>
      <c r="AN38" s="72"/>
      <c r="AO38" s="269"/>
      <c r="AP38" s="44"/>
      <c r="AQ38" s="72"/>
      <c r="AR38" s="269"/>
      <c r="AS38" s="44"/>
      <c r="AT38" s="72"/>
      <c r="AU38" s="269"/>
      <c r="AV38" s="44"/>
      <c r="AW38" s="72"/>
      <c r="AX38" s="269"/>
      <c r="AY38" s="44"/>
      <c r="AZ38" s="72"/>
      <c r="BA38" s="269"/>
      <c r="BB38" s="44"/>
      <c r="BC38" s="72"/>
      <c r="BD38" s="269"/>
      <c r="BE38" s="44"/>
      <c r="BF38" s="72"/>
      <c r="BG38" s="269"/>
      <c r="BH38" s="44"/>
      <c r="BI38" s="72"/>
      <c r="BJ38" s="44"/>
      <c r="BK38" s="44"/>
      <c r="BL38" s="72"/>
      <c r="BM38" s="44"/>
    </row>
    <row r="39" spans="1:65" x14ac:dyDescent="0.2">
      <c r="A39" s="51"/>
      <c r="B39" s="134"/>
      <c r="C39" s="134"/>
      <c r="D39" s="135"/>
      <c r="E39" s="134"/>
      <c r="F39" s="134"/>
      <c r="G39" s="135"/>
      <c r="H39" s="134"/>
      <c r="I39" s="134"/>
      <c r="J39" s="135"/>
      <c r="K39" s="134"/>
      <c r="L39" s="134"/>
      <c r="M39" s="50"/>
      <c r="N39" s="49"/>
      <c r="O39" s="49"/>
      <c r="P39" s="50"/>
      <c r="Q39" s="49"/>
      <c r="R39" s="49"/>
      <c r="S39" s="50"/>
      <c r="T39" s="49"/>
      <c r="U39" s="49"/>
      <c r="V39" s="50"/>
      <c r="W39" s="49"/>
      <c r="X39" s="49"/>
      <c r="Y39" s="50"/>
      <c r="Z39" s="49"/>
      <c r="AA39" s="49"/>
      <c r="AB39" s="50"/>
      <c r="AC39" s="49"/>
      <c r="AD39" s="49"/>
      <c r="AE39" s="73"/>
      <c r="AF39" s="49"/>
      <c r="AG39" s="49"/>
      <c r="AH39" s="73"/>
      <c r="AI39" s="49"/>
      <c r="AJ39" s="49"/>
      <c r="AK39" s="73"/>
      <c r="AL39" s="270"/>
      <c r="AM39" s="49"/>
      <c r="AN39" s="73"/>
      <c r="AO39" s="270"/>
      <c r="AP39" s="49"/>
      <c r="AQ39" s="73"/>
      <c r="AR39" s="270"/>
      <c r="AS39" s="49"/>
      <c r="AT39" s="73"/>
      <c r="AU39" s="270"/>
      <c r="AV39" s="49"/>
      <c r="AW39" s="73"/>
      <c r="AX39" s="270"/>
      <c r="AY39" s="49"/>
      <c r="AZ39" s="73"/>
      <c r="BA39" s="270"/>
      <c r="BB39" s="49"/>
      <c r="BC39" s="73"/>
      <c r="BD39" s="270"/>
      <c r="BE39" s="49"/>
      <c r="BF39" s="73"/>
      <c r="BG39" s="270"/>
      <c r="BH39" s="49"/>
      <c r="BI39" s="73"/>
      <c r="BJ39" s="49"/>
      <c r="BK39" s="49"/>
      <c r="BL39" s="73"/>
      <c r="BM39" s="49"/>
    </row>
    <row r="40" spans="1:65" x14ac:dyDescent="0.2">
      <c r="A40" s="38" t="s">
        <v>101</v>
      </c>
      <c r="B40" s="132"/>
      <c r="C40" s="132"/>
      <c r="D40" s="133"/>
      <c r="E40" s="132"/>
      <c r="F40" s="132"/>
      <c r="G40" s="133"/>
      <c r="H40" s="132"/>
      <c r="I40" s="132"/>
      <c r="J40" s="133"/>
      <c r="K40" s="132"/>
      <c r="L40" s="132"/>
      <c r="M40" s="45">
        <v>52.4</v>
      </c>
      <c r="N40" s="44">
        <v>8.3000000000000007</v>
      </c>
      <c r="O40" s="44">
        <v>11.3</v>
      </c>
      <c r="P40" s="45">
        <v>19.600000000000001</v>
      </c>
      <c r="Q40" s="44">
        <v>134.69999999999999</v>
      </c>
      <c r="R40" s="44">
        <v>4.4000000000000057</v>
      </c>
      <c r="S40" s="45">
        <v>139.1</v>
      </c>
      <c r="T40" s="44">
        <v>86.6</v>
      </c>
      <c r="U40" s="44">
        <v>-26.099999999999994</v>
      </c>
      <c r="V40" s="45">
        <v>60.5</v>
      </c>
      <c r="W40" s="44">
        <v>5</v>
      </c>
      <c r="X40" s="44">
        <v>6.4</v>
      </c>
      <c r="Y40" s="45">
        <v>11.4</v>
      </c>
      <c r="Z40" s="44">
        <v>0.7</v>
      </c>
      <c r="AA40" s="44">
        <v>0.10000000000000009</v>
      </c>
      <c r="AB40" s="45">
        <v>0.8</v>
      </c>
      <c r="AC40" s="44">
        <v>68.099999999999994</v>
      </c>
      <c r="AD40" s="44">
        <v>45.300000000000011</v>
      </c>
      <c r="AE40" s="72">
        <v>113.4</v>
      </c>
      <c r="AF40" s="44">
        <v>114.9</v>
      </c>
      <c r="AG40" s="44">
        <v>83.5</v>
      </c>
      <c r="AH40" s="72">
        <v>198.4</v>
      </c>
      <c r="AI40" s="44">
        <v>75.8</v>
      </c>
      <c r="AJ40" s="44">
        <v>89.2</v>
      </c>
      <c r="AK40" s="72">
        <v>165</v>
      </c>
      <c r="AL40" s="269">
        <v>9.6999999999999993</v>
      </c>
      <c r="AM40" s="44">
        <v>10.600000000000001</v>
      </c>
      <c r="AN40" s="72">
        <v>20.3</v>
      </c>
      <c r="AO40" s="269">
        <v>743.6</v>
      </c>
      <c r="AP40" s="44">
        <v>18.5</v>
      </c>
      <c r="AQ40" s="72">
        <v>762.1</v>
      </c>
      <c r="AR40" s="269">
        <v>35.5</v>
      </c>
      <c r="AS40" s="44">
        <v>56.900000000000006</v>
      </c>
      <c r="AT40" s="72">
        <v>92.4</v>
      </c>
      <c r="AU40" s="269">
        <v>18.600000000000001</v>
      </c>
      <c r="AV40" s="44">
        <v>23.4</v>
      </c>
      <c r="AW40" s="72">
        <v>42</v>
      </c>
      <c r="AX40" s="269">
        <v>28.5</v>
      </c>
      <c r="AY40" s="44">
        <v>112.4</v>
      </c>
      <c r="AZ40" s="72">
        <v>140.9</v>
      </c>
      <c r="BA40" s="269">
        <v>38.799999999999997</v>
      </c>
      <c r="BB40" s="44">
        <v>29.5</v>
      </c>
      <c r="BC40" s="72">
        <v>68.3</v>
      </c>
      <c r="BD40" s="269">
        <v>36.799999999999997</v>
      </c>
      <c r="BE40" s="44">
        <v>37.299999999999997</v>
      </c>
      <c r="BF40" s="72">
        <v>74.099999999999994</v>
      </c>
      <c r="BG40" s="269">
        <v>52.2</v>
      </c>
      <c r="BH40" s="44">
        <v>64.2</v>
      </c>
      <c r="BI40" s="72">
        <v>116.4</v>
      </c>
      <c r="BJ40" s="44">
        <v>75.2</v>
      </c>
      <c r="BK40" s="44">
        <v>49.099999999999994</v>
      </c>
      <c r="BL40" s="72">
        <v>124.3</v>
      </c>
      <c r="BM40" s="44">
        <v>58.7</v>
      </c>
    </row>
    <row r="41" spans="1:65" collapsed="1" x14ac:dyDescent="0.2">
      <c r="A41" s="38" t="s">
        <v>102</v>
      </c>
      <c r="B41" s="132"/>
      <c r="C41" s="132"/>
      <c r="D41" s="133"/>
      <c r="E41" s="132"/>
      <c r="F41" s="132"/>
      <c r="G41" s="133"/>
      <c r="H41" s="132"/>
      <c r="I41" s="132"/>
      <c r="J41" s="133"/>
      <c r="K41" s="132"/>
      <c r="L41" s="132"/>
      <c r="M41" s="45">
        <v>65.3</v>
      </c>
      <c r="N41" s="44">
        <v>98.3</v>
      </c>
      <c r="O41" s="44">
        <v>-66.8</v>
      </c>
      <c r="P41" s="45">
        <v>31.5</v>
      </c>
      <c r="Q41" s="44">
        <v>-48.6</v>
      </c>
      <c r="R41" s="44">
        <v>-68.900000000000006</v>
      </c>
      <c r="S41" s="45">
        <v>-117.5</v>
      </c>
      <c r="T41" s="44">
        <v>615.5</v>
      </c>
      <c r="U41" s="44">
        <v>-590.5</v>
      </c>
      <c r="V41" s="45">
        <v>25</v>
      </c>
      <c r="W41" s="44">
        <v>-61.6</v>
      </c>
      <c r="X41" s="44">
        <v>162.1</v>
      </c>
      <c r="Y41" s="45">
        <v>100.5</v>
      </c>
      <c r="Z41" s="44">
        <v>109.1</v>
      </c>
      <c r="AA41" s="44">
        <v>113.80000000000001</v>
      </c>
      <c r="AB41" s="45">
        <v>222.9</v>
      </c>
      <c r="AC41" s="44">
        <v>-192.5</v>
      </c>
      <c r="AD41" s="44">
        <v>-218.89999999999998</v>
      </c>
      <c r="AE41" s="72">
        <v>-411.4</v>
      </c>
      <c r="AF41" s="44">
        <v>-18.8</v>
      </c>
      <c r="AG41" s="44">
        <v>4.8000000000000007</v>
      </c>
      <c r="AH41" s="72">
        <v>-14</v>
      </c>
      <c r="AI41" s="44">
        <v>42.3</v>
      </c>
      <c r="AJ41" s="44">
        <v>-12.799999999999997</v>
      </c>
      <c r="AK41" s="72">
        <v>29.5</v>
      </c>
      <c r="AL41" s="269">
        <v>-31</v>
      </c>
      <c r="AM41" s="44">
        <v>-55.900000000000006</v>
      </c>
      <c r="AN41" s="72">
        <v>-86.9</v>
      </c>
      <c r="AO41" s="269">
        <v>-71</v>
      </c>
      <c r="AP41" s="44">
        <v>-124.69999999999999</v>
      </c>
      <c r="AQ41" s="72">
        <v>-195.7</v>
      </c>
      <c r="AR41" s="269">
        <v>201</v>
      </c>
      <c r="AS41" s="44">
        <v>-20.699999999999989</v>
      </c>
      <c r="AT41" s="72">
        <v>180.3</v>
      </c>
      <c r="AU41" s="269">
        <v>66.7</v>
      </c>
      <c r="AV41" s="44">
        <v>47.2</v>
      </c>
      <c r="AW41" s="72">
        <v>113.9</v>
      </c>
      <c r="AX41" s="269">
        <v>81.2</v>
      </c>
      <c r="AY41" s="44">
        <v>-80.5</v>
      </c>
      <c r="AZ41" s="72">
        <v>0.7</v>
      </c>
      <c r="BA41" s="269">
        <v>28.1</v>
      </c>
      <c r="BB41" s="44">
        <v>-152.6</v>
      </c>
      <c r="BC41" s="72">
        <v>-124.5</v>
      </c>
      <c r="BD41" s="269">
        <v>59</v>
      </c>
      <c r="BE41" s="44">
        <v>149.19999999999999</v>
      </c>
      <c r="BF41" s="72">
        <v>208.2</v>
      </c>
      <c r="BG41" s="269">
        <v>477.4</v>
      </c>
      <c r="BH41" s="44">
        <v>115.30000000000007</v>
      </c>
      <c r="BI41" s="72">
        <v>592.70000000000005</v>
      </c>
      <c r="BJ41" s="44">
        <v>-194.5</v>
      </c>
      <c r="BK41" s="44">
        <v>-82.800000000000011</v>
      </c>
      <c r="BL41" s="72">
        <v>-277.3</v>
      </c>
      <c r="BM41" s="44">
        <v>-30.3</v>
      </c>
    </row>
    <row r="42" spans="1:65" x14ac:dyDescent="0.2">
      <c r="A42" s="38" t="s">
        <v>103</v>
      </c>
      <c r="B42" s="132"/>
      <c r="C42" s="132"/>
      <c r="D42" s="133"/>
      <c r="E42" s="132"/>
      <c r="F42" s="132"/>
      <c r="G42" s="133"/>
      <c r="H42" s="132"/>
      <c r="I42" s="132"/>
      <c r="J42" s="133"/>
      <c r="K42" s="132"/>
      <c r="L42" s="132"/>
      <c r="M42" s="45">
        <v>-3394.5</v>
      </c>
      <c r="N42" s="44">
        <v>-1941.8</v>
      </c>
      <c r="O42" s="44">
        <v>-1881.8999999999999</v>
      </c>
      <c r="P42" s="45">
        <v>-3823.7</v>
      </c>
      <c r="Q42" s="44">
        <v>-2274.3000000000002</v>
      </c>
      <c r="R42" s="44">
        <v>-2980</v>
      </c>
      <c r="S42" s="45">
        <v>-5254.3</v>
      </c>
      <c r="T42" s="44">
        <v>-3798.1</v>
      </c>
      <c r="U42" s="44">
        <v>-2438.7999999999997</v>
      </c>
      <c r="V42" s="45">
        <v>-6236.9</v>
      </c>
      <c r="W42" s="44">
        <v>-2339.6</v>
      </c>
      <c r="X42" s="44">
        <v>-2623.6</v>
      </c>
      <c r="Y42" s="45">
        <v>-4963.2</v>
      </c>
      <c r="Z42" s="44">
        <v>-2915.3</v>
      </c>
      <c r="AA42" s="44">
        <v>-2962.3999999999996</v>
      </c>
      <c r="AB42" s="45">
        <v>-5877.7</v>
      </c>
      <c r="AC42" s="44">
        <v>-2766.3</v>
      </c>
      <c r="AD42" s="44">
        <v>-2266</v>
      </c>
      <c r="AE42" s="72">
        <v>-5032.3</v>
      </c>
      <c r="AF42" s="44">
        <v>-2180.1</v>
      </c>
      <c r="AG42" s="44">
        <v>-2068.2999999999997</v>
      </c>
      <c r="AH42" s="72">
        <v>-4248.3999999999996</v>
      </c>
      <c r="AI42" s="44">
        <v>-2309.1</v>
      </c>
      <c r="AJ42" s="44">
        <v>-2273.5000000000005</v>
      </c>
      <c r="AK42" s="72">
        <v>-4582.6000000000004</v>
      </c>
      <c r="AL42" s="269">
        <v>-2407.9</v>
      </c>
      <c r="AM42" s="44">
        <v>-2342.6</v>
      </c>
      <c r="AN42" s="72">
        <v>-4750.5</v>
      </c>
      <c r="AO42" s="269">
        <v>-2342.1999999999998</v>
      </c>
      <c r="AP42" s="44">
        <v>-2475.5</v>
      </c>
      <c r="AQ42" s="72">
        <v>-4817.7</v>
      </c>
      <c r="AR42" s="269">
        <v>-2929.8</v>
      </c>
      <c r="AS42" s="44">
        <v>-3221.3</v>
      </c>
      <c r="AT42" s="72">
        <v>-6151.1</v>
      </c>
      <c r="AU42" s="269">
        <v>-3251.8</v>
      </c>
      <c r="AV42" s="44">
        <v>-3549.8</v>
      </c>
      <c r="AW42" s="72">
        <v>-6801.6</v>
      </c>
      <c r="AX42" s="269">
        <v>-3747.5</v>
      </c>
      <c r="AY42" s="44">
        <v>-3772</v>
      </c>
      <c r="AZ42" s="72">
        <v>-7519.5</v>
      </c>
      <c r="BA42" s="269">
        <v>-3657.5</v>
      </c>
      <c r="BB42" s="44">
        <v>-3152.6000000000004</v>
      </c>
      <c r="BC42" s="72">
        <v>-6810.1</v>
      </c>
      <c r="BD42" s="269">
        <v>-3521.5</v>
      </c>
      <c r="BE42" s="44">
        <v>-4087.8999999999996</v>
      </c>
      <c r="BF42" s="72">
        <v>-7609.4</v>
      </c>
      <c r="BG42" s="269">
        <v>-5512</v>
      </c>
      <c r="BH42" s="44">
        <v>-5807.7999999999993</v>
      </c>
      <c r="BI42" s="72">
        <v>-11319.8</v>
      </c>
      <c r="BJ42" s="44">
        <v>-5825.6</v>
      </c>
      <c r="BK42" s="44">
        <v>-5448.1999999999989</v>
      </c>
      <c r="BL42" s="72">
        <v>-11273.8</v>
      </c>
      <c r="BM42" s="44">
        <v>-5201.3999999999996</v>
      </c>
    </row>
    <row r="43" spans="1:65" x14ac:dyDescent="0.2">
      <c r="A43" s="38" t="s">
        <v>104</v>
      </c>
      <c r="B43" s="134"/>
      <c r="C43" s="134"/>
      <c r="D43" s="135"/>
      <c r="E43" s="134"/>
      <c r="F43" s="134"/>
      <c r="G43" s="135"/>
      <c r="H43" s="134"/>
      <c r="I43" s="134"/>
      <c r="J43" s="135"/>
      <c r="K43" s="134"/>
      <c r="L43" s="134"/>
      <c r="M43" s="45">
        <v>-1238.5</v>
      </c>
      <c r="N43" s="44">
        <v>-651.9</v>
      </c>
      <c r="O43" s="44">
        <v>-644.00000000000011</v>
      </c>
      <c r="P43" s="45">
        <v>-1295.9000000000001</v>
      </c>
      <c r="Q43" s="44">
        <v>-730.5</v>
      </c>
      <c r="R43" s="44">
        <v>-865.90000000000009</v>
      </c>
      <c r="S43" s="45">
        <v>-1596.4</v>
      </c>
      <c r="T43" s="44">
        <v>-939.6</v>
      </c>
      <c r="U43" s="44">
        <v>-755.80000000000007</v>
      </c>
      <c r="V43" s="45">
        <v>-1695.4</v>
      </c>
      <c r="W43" s="44">
        <v>-765.9</v>
      </c>
      <c r="X43" s="44">
        <v>-760.1</v>
      </c>
      <c r="Y43" s="45">
        <v>-1526</v>
      </c>
      <c r="Z43" s="44">
        <v>-773.7</v>
      </c>
      <c r="AA43" s="44">
        <v>-743.59999999999991</v>
      </c>
      <c r="AB43" s="45">
        <v>-1517.3</v>
      </c>
      <c r="AC43" s="44">
        <v>-749.5</v>
      </c>
      <c r="AD43" s="44">
        <v>-647.59999999999991</v>
      </c>
      <c r="AE43" s="72">
        <v>-1397.1</v>
      </c>
      <c r="AF43" s="44">
        <v>-659.2</v>
      </c>
      <c r="AG43" s="44">
        <v>-693.09999999999991</v>
      </c>
      <c r="AH43" s="72">
        <v>-1352.3</v>
      </c>
      <c r="AI43" s="44">
        <v>-752.1</v>
      </c>
      <c r="AJ43" s="44">
        <v>-827.80000000000007</v>
      </c>
      <c r="AK43" s="72">
        <v>-1579.9</v>
      </c>
      <c r="AL43" s="269">
        <v>-807.4</v>
      </c>
      <c r="AM43" s="44">
        <v>-773.6</v>
      </c>
      <c r="AN43" s="72">
        <v>-1581</v>
      </c>
      <c r="AO43" s="269">
        <v>-860.7</v>
      </c>
      <c r="AP43" s="44">
        <v>-824.2</v>
      </c>
      <c r="AQ43" s="72">
        <v>-1684.9</v>
      </c>
      <c r="AR43" s="269">
        <v>-837.4</v>
      </c>
      <c r="AS43" s="44">
        <v>-811.00000000000011</v>
      </c>
      <c r="AT43" s="72">
        <v>-1648.4</v>
      </c>
      <c r="AU43" s="269">
        <v>-843.7</v>
      </c>
      <c r="AV43" s="44">
        <v>-836</v>
      </c>
      <c r="AW43" s="72">
        <v>-1679.7</v>
      </c>
      <c r="AX43" s="269">
        <v>-864.3</v>
      </c>
      <c r="AY43" s="44">
        <v>-841</v>
      </c>
      <c r="AZ43" s="72">
        <v>-1705.3</v>
      </c>
      <c r="BA43" s="269">
        <v>-887.8</v>
      </c>
      <c r="BB43" s="44">
        <v>-892.3</v>
      </c>
      <c r="BC43" s="72">
        <v>-1780.1</v>
      </c>
      <c r="BD43" s="269">
        <v>-889.2</v>
      </c>
      <c r="BE43" s="44">
        <v>-920.89999999999986</v>
      </c>
      <c r="BF43" s="72">
        <v>-1810.1</v>
      </c>
      <c r="BG43" s="269">
        <v>-1056</v>
      </c>
      <c r="BH43" s="44">
        <v>-1113.1999999999998</v>
      </c>
      <c r="BI43" s="72">
        <v>-2169.1999999999998</v>
      </c>
      <c r="BJ43" s="44">
        <v>-1151.2</v>
      </c>
      <c r="BK43" s="44">
        <v>-1227.1000000000001</v>
      </c>
      <c r="BL43" s="72">
        <v>-2378.3000000000002</v>
      </c>
      <c r="BM43" s="44">
        <v>-1232.8</v>
      </c>
    </row>
    <row r="44" spans="1:65" x14ac:dyDescent="0.2">
      <c r="A44" s="38" t="s">
        <v>105</v>
      </c>
      <c r="B44" s="132"/>
      <c r="C44" s="132"/>
      <c r="D44" s="133"/>
      <c r="E44" s="132"/>
      <c r="F44" s="132"/>
      <c r="G44" s="133"/>
      <c r="H44" s="132"/>
      <c r="I44" s="132"/>
      <c r="J44" s="133"/>
      <c r="K44" s="132"/>
      <c r="L44" s="132"/>
      <c r="M44" s="45">
        <v>-286.5</v>
      </c>
      <c r="N44" s="44">
        <v>-156.1</v>
      </c>
      <c r="O44" s="44">
        <v>-160.50000000000003</v>
      </c>
      <c r="P44" s="45">
        <v>-316.60000000000002</v>
      </c>
      <c r="Q44" s="44">
        <v>-173.6</v>
      </c>
      <c r="R44" s="44">
        <v>-183.50000000000003</v>
      </c>
      <c r="S44" s="45">
        <v>-357.1</v>
      </c>
      <c r="T44" s="44">
        <v>-192.6</v>
      </c>
      <c r="U44" s="44">
        <v>-172.1</v>
      </c>
      <c r="V44" s="45">
        <v>-364.7</v>
      </c>
      <c r="W44" s="44">
        <v>-176.8</v>
      </c>
      <c r="X44" s="44">
        <v>-173</v>
      </c>
      <c r="Y44" s="45">
        <v>-349.8</v>
      </c>
      <c r="Z44" s="44">
        <v>-175.2</v>
      </c>
      <c r="AA44" s="44">
        <v>-180.40000000000003</v>
      </c>
      <c r="AB44" s="45">
        <v>-355.6</v>
      </c>
      <c r="AC44" s="44">
        <v>-164.2</v>
      </c>
      <c r="AD44" s="44">
        <v>-159.10000000000002</v>
      </c>
      <c r="AE44" s="72">
        <v>-323.3</v>
      </c>
      <c r="AF44" s="44">
        <v>-157.30000000000001</v>
      </c>
      <c r="AG44" s="44">
        <v>-158.30000000000001</v>
      </c>
      <c r="AH44" s="72">
        <v>-315.60000000000002</v>
      </c>
      <c r="AI44" s="44">
        <v>-164.7</v>
      </c>
      <c r="AJ44" s="44">
        <v>-162.90000000000003</v>
      </c>
      <c r="AK44" s="72">
        <v>-327.60000000000002</v>
      </c>
      <c r="AL44" s="269">
        <v>-164.3</v>
      </c>
      <c r="AM44" s="44">
        <v>-178.7</v>
      </c>
      <c r="AN44" s="72">
        <v>-343</v>
      </c>
      <c r="AO44" s="269">
        <v>-190.9</v>
      </c>
      <c r="AP44" s="44">
        <v>-197.20000000000002</v>
      </c>
      <c r="AQ44" s="72">
        <v>-388.1</v>
      </c>
      <c r="AR44" s="269">
        <v>-189.4</v>
      </c>
      <c r="AS44" s="44">
        <v>-190.99999999999997</v>
      </c>
      <c r="AT44" s="72">
        <v>-380.4</v>
      </c>
      <c r="AU44" s="269">
        <v>-186.7</v>
      </c>
      <c r="AV44" s="44">
        <v>-188.60000000000002</v>
      </c>
      <c r="AW44" s="72">
        <v>-375.3</v>
      </c>
      <c r="AX44" s="269">
        <v>-206.1</v>
      </c>
      <c r="AY44" s="44">
        <v>-207.00000000000003</v>
      </c>
      <c r="AZ44" s="72">
        <v>-413.1</v>
      </c>
      <c r="BA44" s="269">
        <v>-261.89999999999998</v>
      </c>
      <c r="BB44" s="44">
        <v>-272.70000000000005</v>
      </c>
      <c r="BC44" s="72">
        <v>-534.6</v>
      </c>
      <c r="BD44" s="269">
        <v>-241.9</v>
      </c>
      <c r="BE44" s="44">
        <v>-245.9</v>
      </c>
      <c r="BF44" s="72">
        <v>-487.8</v>
      </c>
      <c r="BG44" s="269">
        <v>-256.89999999999998</v>
      </c>
      <c r="BH44" s="44">
        <v>-292.60000000000002</v>
      </c>
      <c r="BI44" s="72">
        <v>-549.5</v>
      </c>
      <c r="BJ44" s="44">
        <v>-321.10000000000002</v>
      </c>
      <c r="BK44" s="44">
        <v>-337.29999999999995</v>
      </c>
      <c r="BL44" s="72">
        <v>-658.3</v>
      </c>
      <c r="BM44" s="44">
        <v>-339.3</v>
      </c>
    </row>
    <row r="45" spans="1:65" x14ac:dyDescent="0.2">
      <c r="A45" s="303" t="s">
        <v>271</v>
      </c>
      <c r="B45" s="132"/>
      <c r="C45" s="132"/>
      <c r="D45" s="133"/>
      <c r="E45" s="132"/>
      <c r="F45" s="132"/>
      <c r="G45" s="133"/>
      <c r="H45" s="132"/>
      <c r="I45" s="132"/>
      <c r="J45" s="133"/>
      <c r="K45" s="132"/>
      <c r="L45" s="132"/>
      <c r="M45" s="45">
        <v>-18.600000000000001</v>
      </c>
      <c r="N45" s="44">
        <v>-0.6</v>
      </c>
      <c r="O45" s="44">
        <v>-0.6</v>
      </c>
      <c r="P45" s="45">
        <v>-1.2</v>
      </c>
      <c r="Q45" s="44">
        <v>-239.5</v>
      </c>
      <c r="R45" s="44">
        <v>-0.5</v>
      </c>
      <c r="S45" s="45">
        <v>-240</v>
      </c>
      <c r="T45" s="44">
        <v>-56.9</v>
      </c>
      <c r="U45" s="44">
        <v>-12.899999999999999</v>
      </c>
      <c r="V45" s="45">
        <v>-69.8</v>
      </c>
      <c r="W45" s="44">
        <v>0.9</v>
      </c>
      <c r="X45" s="44">
        <v>-1</v>
      </c>
      <c r="Y45" s="45">
        <v>-0.1</v>
      </c>
      <c r="Z45" s="44">
        <v>-10.199999999999999</v>
      </c>
      <c r="AA45" s="44">
        <v>-915.69999999999993</v>
      </c>
      <c r="AB45" s="45">
        <v>-925.9</v>
      </c>
      <c r="AC45" s="44">
        <v>-5.5</v>
      </c>
      <c r="AD45" s="44">
        <v>-314.39999999999998</v>
      </c>
      <c r="AE45" s="72">
        <v>-319.89999999999998</v>
      </c>
      <c r="AF45" s="44">
        <v>-0.7</v>
      </c>
      <c r="AG45" s="44">
        <v>-1.9000000000000001</v>
      </c>
      <c r="AH45" s="72">
        <v>-2.6</v>
      </c>
      <c r="AI45" s="44">
        <v>-1</v>
      </c>
      <c r="AJ45" s="44">
        <v>-1.2999999999999998</v>
      </c>
      <c r="AK45" s="72">
        <v>-2.2999999999999998</v>
      </c>
      <c r="AL45" s="269">
        <v>-1.8</v>
      </c>
      <c r="AM45" s="44">
        <v>-0.90000000000000013</v>
      </c>
      <c r="AN45" s="72">
        <v>-2.7</v>
      </c>
      <c r="AO45" s="269">
        <v>-533.79999999999995</v>
      </c>
      <c r="AP45" s="44">
        <v>-21</v>
      </c>
      <c r="AQ45" s="72">
        <v>-554.79999999999995</v>
      </c>
      <c r="AR45" s="269">
        <v>-50.9</v>
      </c>
      <c r="AS45" s="44">
        <v>-43.300000000000004</v>
      </c>
      <c r="AT45" s="72">
        <v>-94.2</v>
      </c>
      <c r="AU45" s="269">
        <v>-10.1</v>
      </c>
      <c r="AV45" s="44">
        <v>226.1</v>
      </c>
      <c r="AW45" s="72">
        <v>216</v>
      </c>
      <c r="AX45" s="269">
        <v>0</v>
      </c>
      <c r="AY45" s="44">
        <v>-65.599999999999994</v>
      </c>
      <c r="AZ45" s="72">
        <v>-65.599999999999994</v>
      </c>
      <c r="BA45" s="269">
        <v>0</v>
      </c>
      <c r="BB45" s="44">
        <v>-197.7</v>
      </c>
      <c r="BC45" s="72">
        <f>-197.7+37</f>
        <v>-160.69999999999999</v>
      </c>
      <c r="BD45" s="269">
        <v>0</v>
      </c>
      <c r="BE45" s="44">
        <v>0</v>
      </c>
      <c r="BF45" s="72">
        <v>0</v>
      </c>
      <c r="BG45" s="44">
        <v>0</v>
      </c>
      <c r="BH45" s="44">
        <v>38.6</v>
      </c>
      <c r="BI45" s="72">
        <v>38.6</v>
      </c>
      <c r="BJ45" s="44">
        <v>0.6</v>
      </c>
      <c r="BK45" s="44">
        <v>-50.300000000000004</v>
      </c>
      <c r="BL45" s="72">
        <v>-49.7</v>
      </c>
      <c r="BM45" s="44">
        <v>0</v>
      </c>
    </row>
    <row r="46" spans="1:65" x14ac:dyDescent="0.2">
      <c r="A46" s="303" t="s">
        <v>270</v>
      </c>
      <c r="B46" s="132"/>
      <c r="C46" s="132"/>
      <c r="D46" s="133"/>
      <c r="E46" s="132"/>
      <c r="F46" s="132"/>
      <c r="G46" s="133"/>
      <c r="H46" s="132"/>
      <c r="I46" s="132"/>
      <c r="J46" s="133"/>
      <c r="K46" s="132"/>
      <c r="L46" s="132"/>
      <c r="M46" s="72">
        <v>0</v>
      </c>
      <c r="N46" s="269">
        <v>0</v>
      </c>
      <c r="O46" s="44">
        <v>0</v>
      </c>
      <c r="P46" s="72">
        <v>0</v>
      </c>
      <c r="Q46" s="269">
        <v>0</v>
      </c>
      <c r="R46" s="44">
        <v>0</v>
      </c>
      <c r="S46" s="72">
        <v>0</v>
      </c>
      <c r="T46" s="269">
        <v>0</v>
      </c>
      <c r="U46" s="44">
        <v>0</v>
      </c>
      <c r="V46" s="72">
        <v>0</v>
      </c>
      <c r="W46" s="269">
        <v>0</v>
      </c>
      <c r="X46" s="44">
        <v>0</v>
      </c>
      <c r="Y46" s="72">
        <v>0</v>
      </c>
      <c r="Z46" s="269">
        <v>0</v>
      </c>
      <c r="AA46" s="44">
        <v>0</v>
      </c>
      <c r="AB46" s="72">
        <v>0</v>
      </c>
      <c r="AC46" s="269">
        <v>0</v>
      </c>
      <c r="AD46" s="44">
        <v>0</v>
      </c>
      <c r="AE46" s="72">
        <v>0</v>
      </c>
      <c r="AF46" s="269">
        <v>0</v>
      </c>
      <c r="AG46" s="44">
        <v>0</v>
      </c>
      <c r="AH46" s="72">
        <v>0</v>
      </c>
      <c r="AI46" s="269">
        <v>0</v>
      </c>
      <c r="AJ46" s="44">
        <v>0</v>
      </c>
      <c r="AK46" s="72">
        <v>0</v>
      </c>
      <c r="AL46" s="269">
        <v>0</v>
      </c>
      <c r="AM46" s="44">
        <v>0</v>
      </c>
      <c r="AN46" s="72">
        <v>0</v>
      </c>
      <c r="AO46" s="269">
        <v>0</v>
      </c>
      <c r="AP46" s="44">
        <v>0</v>
      </c>
      <c r="AQ46" s="72">
        <v>0</v>
      </c>
      <c r="AR46" s="269">
        <v>0</v>
      </c>
      <c r="AS46" s="44">
        <v>0</v>
      </c>
      <c r="AT46" s="72">
        <v>0</v>
      </c>
      <c r="AU46" s="269">
        <v>0</v>
      </c>
      <c r="AV46" s="44">
        <v>0</v>
      </c>
      <c r="AW46" s="72">
        <v>0</v>
      </c>
      <c r="AX46" s="269">
        <v>0</v>
      </c>
      <c r="AY46" s="44">
        <v>0</v>
      </c>
      <c r="AZ46" s="72">
        <v>0</v>
      </c>
      <c r="BA46" s="269">
        <v>0</v>
      </c>
      <c r="BB46" s="44">
        <v>0</v>
      </c>
      <c r="BC46" s="72">
        <v>-37</v>
      </c>
      <c r="BD46" s="269">
        <v>0</v>
      </c>
      <c r="BE46" s="44">
        <v>0</v>
      </c>
      <c r="BF46" s="72">
        <v>0</v>
      </c>
      <c r="BG46" s="44">
        <v>0</v>
      </c>
      <c r="BH46" s="44">
        <v>0</v>
      </c>
      <c r="BI46" s="72">
        <v>0</v>
      </c>
      <c r="BJ46" s="44">
        <v>0</v>
      </c>
      <c r="BK46" s="44">
        <v>0</v>
      </c>
      <c r="BL46" s="72">
        <v>0</v>
      </c>
      <c r="BM46" s="44">
        <v>0</v>
      </c>
    </row>
    <row r="47" spans="1:65" x14ac:dyDescent="0.2">
      <c r="A47" s="38" t="s">
        <v>230</v>
      </c>
      <c r="B47" s="132"/>
      <c r="C47" s="132"/>
      <c r="D47" s="133"/>
      <c r="E47" s="132"/>
      <c r="F47" s="132"/>
      <c r="G47" s="133"/>
      <c r="H47" s="132"/>
      <c r="I47" s="132"/>
      <c r="J47" s="133"/>
      <c r="K47" s="132"/>
      <c r="L47" s="132"/>
      <c r="M47" s="133"/>
      <c r="N47" s="132"/>
      <c r="O47" s="132"/>
      <c r="P47" s="133"/>
      <c r="Q47" s="132"/>
      <c r="R47" s="132"/>
      <c r="S47" s="133"/>
      <c r="T47" s="132"/>
      <c r="U47" s="132"/>
      <c r="V47" s="133"/>
      <c r="W47" s="132"/>
      <c r="X47" s="132"/>
      <c r="Y47" s="133"/>
      <c r="Z47" s="132"/>
      <c r="AA47" s="132"/>
      <c r="AB47" s="133"/>
      <c r="AC47" s="44">
        <v>-0.2</v>
      </c>
      <c r="AD47" s="44">
        <v>-9.9999999999999978E-2</v>
      </c>
      <c r="AE47" s="72">
        <v>-0.3</v>
      </c>
      <c r="AF47" s="44">
        <v>-70.5</v>
      </c>
      <c r="AG47" s="44">
        <v>-68.300000000000011</v>
      </c>
      <c r="AH47" s="72">
        <v>-138.80000000000001</v>
      </c>
      <c r="AI47" s="44">
        <v>-69.599999999999994</v>
      </c>
      <c r="AJ47" s="44">
        <v>-65.599999999999994</v>
      </c>
      <c r="AK47" s="72">
        <v>-135.19999999999999</v>
      </c>
      <c r="AL47" s="269">
        <v>1.2</v>
      </c>
      <c r="AM47" s="44">
        <v>-0.19999999999999996</v>
      </c>
      <c r="AN47" s="72">
        <v>1</v>
      </c>
      <c r="AO47" s="269">
        <v>0</v>
      </c>
      <c r="AP47" s="44">
        <v>0</v>
      </c>
      <c r="AQ47" s="72">
        <v>0</v>
      </c>
      <c r="AR47" s="269">
        <v>0</v>
      </c>
      <c r="AS47" s="44">
        <v>0</v>
      </c>
      <c r="AT47" s="72">
        <v>0</v>
      </c>
      <c r="AU47" s="269">
        <v>0</v>
      </c>
      <c r="AV47" s="44">
        <v>0</v>
      </c>
      <c r="AW47" s="72">
        <v>0</v>
      </c>
      <c r="AX47" s="269">
        <v>0</v>
      </c>
      <c r="AY47" s="44">
        <v>0</v>
      </c>
      <c r="AZ47" s="72">
        <v>0</v>
      </c>
      <c r="BA47" s="269">
        <v>0</v>
      </c>
      <c r="BB47" s="44">
        <v>0</v>
      </c>
      <c r="BC47" s="72">
        <v>0</v>
      </c>
      <c r="BD47" s="269">
        <v>0</v>
      </c>
      <c r="BE47" s="44">
        <v>0</v>
      </c>
      <c r="BF47" s="72">
        <v>0</v>
      </c>
      <c r="BG47" s="44">
        <v>0</v>
      </c>
      <c r="BH47" s="44">
        <v>0</v>
      </c>
      <c r="BI47" s="72">
        <v>0</v>
      </c>
      <c r="BJ47" s="44">
        <v>0</v>
      </c>
      <c r="BK47" s="44">
        <v>0</v>
      </c>
      <c r="BL47" s="72">
        <v>0</v>
      </c>
      <c r="BM47" s="44">
        <v>0</v>
      </c>
    </row>
    <row r="48" spans="1:65" x14ac:dyDescent="0.2">
      <c r="A48" s="38" t="s">
        <v>107</v>
      </c>
      <c r="B48" s="132"/>
      <c r="C48" s="132"/>
      <c r="D48" s="133"/>
      <c r="E48" s="132"/>
      <c r="F48" s="132"/>
      <c r="G48" s="133"/>
      <c r="H48" s="132"/>
      <c r="I48" s="132"/>
      <c r="J48" s="133"/>
      <c r="K48" s="132"/>
      <c r="L48" s="132"/>
      <c r="M48" s="45">
        <v>-527.79999999999995</v>
      </c>
      <c r="N48" s="44">
        <v>-280.5</v>
      </c>
      <c r="O48" s="44">
        <v>-295.10000000000002</v>
      </c>
      <c r="P48" s="45">
        <v>-575.6</v>
      </c>
      <c r="Q48" s="44">
        <v>-316.5</v>
      </c>
      <c r="R48" s="44">
        <v>-356.79999999999995</v>
      </c>
      <c r="S48" s="45">
        <v>-673.3</v>
      </c>
      <c r="T48" s="44">
        <v>-330.9</v>
      </c>
      <c r="U48" s="44">
        <v>-234.89999999999998</v>
      </c>
      <c r="V48" s="45">
        <v>-565.79999999999995</v>
      </c>
      <c r="W48" s="44">
        <v>-250.2</v>
      </c>
      <c r="X48" s="44">
        <v>-294.3</v>
      </c>
      <c r="Y48" s="45">
        <v>-544.5</v>
      </c>
      <c r="Z48" s="44">
        <v>-293.5</v>
      </c>
      <c r="AA48" s="44">
        <v>-301.60000000000002</v>
      </c>
      <c r="AB48" s="45">
        <v>-595.1</v>
      </c>
      <c r="AC48" s="44">
        <v>-284.60000000000002</v>
      </c>
      <c r="AD48" s="44">
        <v>-245.19999999999993</v>
      </c>
      <c r="AE48" s="72">
        <v>-529.79999999999995</v>
      </c>
      <c r="AF48" s="44">
        <v>-205.1</v>
      </c>
      <c r="AG48" s="44">
        <v>-236.70000000000002</v>
      </c>
      <c r="AH48" s="72">
        <v>-441.8</v>
      </c>
      <c r="AI48" s="44">
        <v>-238.8</v>
      </c>
      <c r="AJ48" s="44">
        <v>-261.09999999999997</v>
      </c>
      <c r="AK48" s="72">
        <v>-499.9</v>
      </c>
      <c r="AL48" s="269">
        <v>-275.7</v>
      </c>
      <c r="AM48" s="44">
        <v>-251.50000000000006</v>
      </c>
      <c r="AN48" s="72">
        <v>-527.20000000000005</v>
      </c>
      <c r="AO48" s="269">
        <v>-260.8</v>
      </c>
      <c r="AP48" s="44">
        <v>-239.5</v>
      </c>
      <c r="AQ48" s="72">
        <v>-500.3</v>
      </c>
      <c r="AR48" s="269">
        <v>-256.7</v>
      </c>
      <c r="AS48" s="44">
        <v>-220.40000000000003</v>
      </c>
      <c r="AT48" s="72">
        <v>-477.1</v>
      </c>
      <c r="AU48" s="269">
        <v>-239.2</v>
      </c>
      <c r="AV48" s="44">
        <v>-257.3</v>
      </c>
      <c r="AW48" s="72">
        <v>-496.5</v>
      </c>
      <c r="AX48" s="269">
        <v>-255.4</v>
      </c>
      <c r="AY48" s="44">
        <v>-265.89999999999998</v>
      </c>
      <c r="AZ48" s="72">
        <v>-521.29999999999995</v>
      </c>
      <c r="BA48" s="269">
        <v>-267.2</v>
      </c>
      <c r="BB48" s="44">
        <v>-272.59999999999997</v>
      </c>
      <c r="BC48" s="72">
        <v>-539.79999999999995</v>
      </c>
      <c r="BD48" s="269">
        <v>-265</v>
      </c>
      <c r="BE48" s="44">
        <v>-281.70000000000005</v>
      </c>
      <c r="BF48" s="72">
        <v>-546.70000000000005</v>
      </c>
      <c r="BG48" s="269">
        <v>-329.6</v>
      </c>
      <c r="BH48" s="44">
        <v>-386</v>
      </c>
      <c r="BI48" s="72">
        <v>-715.6</v>
      </c>
      <c r="BJ48" s="44">
        <v>-409.3</v>
      </c>
      <c r="BK48" s="44">
        <v>-362.40000000000003</v>
      </c>
      <c r="BL48" s="72">
        <v>-771.7</v>
      </c>
      <c r="BM48" s="44">
        <v>-354.7</v>
      </c>
    </row>
    <row r="49" spans="1:65" x14ac:dyDescent="0.2">
      <c r="A49" s="38" t="s">
        <v>108</v>
      </c>
      <c r="B49" s="132"/>
      <c r="C49" s="132"/>
      <c r="D49" s="133"/>
      <c r="E49" s="132"/>
      <c r="F49" s="132"/>
      <c r="G49" s="133"/>
      <c r="H49" s="132"/>
      <c r="I49" s="132"/>
      <c r="J49" s="133"/>
      <c r="K49" s="132"/>
      <c r="L49" s="132"/>
      <c r="M49" s="45">
        <v>-1005.2</v>
      </c>
      <c r="N49" s="44">
        <v>-468.5</v>
      </c>
      <c r="O49" s="44">
        <v>-375.4</v>
      </c>
      <c r="P49" s="45">
        <v>-843.9</v>
      </c>
      <c r="Q49" s="44">
        <v>-566.1</v>
      </c>
      <c r="R49" s="44">
        <v>-344.19999999999993</v>
      </c>
      <c r="S49" s="45">
        <v>-910.3</v>
      </c>
      <c r="T49" s="44">
        <v>-621.29999999999995</v>
      </c>
      <c r="U49" s="44">
        <v>-447.60000000000014</v>
      </c>
      <c r="V49" s="45">
        <v>-1068.9000000000001</v>
      </c>
      <c r="W49" s="44">
        <v>-441.1</v>
      </c>
      <c r="X49" s="44">
        <v>-476.19999999999993</v>
      </c>
      <c r="Y49" s="45">
        <v>-917.3</v>
      </c>
      <c r="Z49" s="44">
        <v>-492.7</v>
      </c>
      <c r="AA49" s="44">
        <v>-446.3</v>
      </c>
      <c r="AB49" s="45">
        <v>-939</v>
      </c>
      <c r="AC49" s="44">
        <v>-434</v>
      </c>
      <c r="AD49" s="44">
        <v>-450.5</v>
      </c>
      <c r="AE49" s="72">
        <v>-884.5</v>
      </c>
      <c r="AF49" s="44">
        <v>-425.9</v>
      </c>
      <c r="AG49" s="44">
        <v>-404.70000000000005</v>
      </c>
      <c r="AH49" s="72">
        <v>-830.6</v>
      </c>
      <c r="AI49" s="44">
        <v>-419.7</v>
      </c>
      <c r="AJ49" s="44">
        <v>-423.00000000000006</v>
      </c>
      <c r="AK49" s="72">
        <v>-842.7</v>
      </c>
      <c r="AL49" s="269">
        <v>-455.8</v>
      </c>
      <c r="AM49" s="44">
        <v>-432.49999999999994</v>
      </c>
      <c r="AN49" s="72">
        <v>-888.3</v>
      </c>
      <c r="AO49" s="269">
        <v>-453.7</v>
      </c>
      <c r="AP49" s="44">
        <v>-474.2</v>
      </c>
      <c r="AQ49" s="72">
        <v>-927.9</v>
      </c>
      <c r="AR49" s="269">
        <v>-469.1</v>
      </c>
      <c r="AS49" s="44">
        <v>-428.69999999999993</v>
      </c>
      <c r="AT49" s="72">
        <v>-897.8</v>
      </c>
      <c r="AU49" s="269">
        <v>-433.3</v>
      </c>
      <c r="AV49" s="44">
        <v>-405.59999999999997</v>
      </c>
      <c r="AW49" s="72">
        <v>-838.9</v>
      </c>
      <c r="AX49" s="269">
        <v>-426</v>
      </c>
      <c r="AY49" s="44">
        <v>-427.29999999999995</v>
      </c>
      <c r="AZ49" s="72">
        <v>-853.3</v>
      </c>
      <c r="BA49" s="269">
        <v>-416</v>
      </c>
      <c r="BB49" s="44">
        <v>-367</v>
      </c>
      <c r="BC49" s="72">
        <v>-783</v>
      </c>
      <c r="BD49" s="269">
        <v>-388</v>
      </c>
      <c r="BE49" s="44">
        <v>-401.5</v>
      </c>
      <c r="BF49" s="72">
        <v>-789.5</v>
      </c>
      <c r="BG49" s="269">
        <v>-420.2</v>
      </c>
      <c r="BH49" s="44">
        <v>-413.40000000000003</v>
      </c>
      <c r="BI49" s="72">
        <v>-833.6</v>
      </c>
      <c r="BJ49" s="44">
        <v>-474.9</v>
      </c>
      <c r="BK49" s="44">
        <v>-476.1</v>
      </c>
      <c r="BL49" s="72">
        <v>-951</v>
      </c>
      <c r="BM49" s="44">
        <v>-507.9</v>
      </c>
    </row>
    <row r="50" spans="1:65" x14ac:dyDescent="0.2">
      <c r="A50" s="38" t="s">
        <v>110</v>
      </c>
      <c r="B50" s="132"/>
      <c r="C50" s="132"/>
      <c r="D50" s="133"/>
      <c r="E50" s="132"/>
      <c r="F50" s="132"/>
      <c r="G50" s="133"/>
      <c r="H50" s="132"/>
      <c r="I50" s="132"/>
      <c r="J50" s="133"/>
      <c r="K50" s="132"/>
      <c r="L50" s="132"/>
      <c r="M50" s="45">
        <v>-89.9</v>
      </c>
      <c r="N50" s="44">
        <v>-71.400000000000006</v>
      </c>
      <c r="O50" s="44">
        <v>-69.299999999999983</v>
      </c>
      <c r="P50" s="45">
        <v>-140.69999999999999</v>
      </c>
      <c r="Q50" s="44">
        <v>-66</v>
      </c>
      <c r="R50" s="44">
        <v>-65.199999999999989</v>
      </c>
      <c r="S50" s="45">
        <v>-131.19999999999999</v>
      </c>
      <c r="T50" s="44">
        <v>-75.8</v>
      </c>
      <c r="U50" s="44">
        <v>-58.600000000000009</v>
      </c>
      <c r="V50" s="45">
        <v>-134.4</v>
      </c>
      <c r="W50" s="44">
        <v>-55.3</v>
      </c>
      <c r="X50" s="44">
        <v>-56.8</v>
      </c>
      <c r="Y50" s="45">
        <v>-112.1</v>
      </c>
      <c r="Z50" s="44">
        <v>-51.9</v>
      </c>
      <c r="AA50" s="44">
        <v>-53.800000000000004</v>
      </c>
      <c r="AB50" s="45">
        <v>-105.7</v>
      </c>
      <c r="AC50" s="44">
        <v>-70.3</v>
      </c>
      <c r="AD50" s="44">
        <v>-50.100000000000009</v>
      </c>
      <c r="AE50" s="72">
        <v>-120.4</v>
      </c>
      <c r="AF50" s="44">
        <v>-34.799999999999997</v>
      </c>
      <c r="AG50" s="44">
        <v>-48</v>
      </c>
      <c r="AH50" s="72">
        <v>-82.8</v>
      </c>
      <c r="AI50" s="44">
        <v>-30.1</v>
      </c>
      <c r="AJ50" s="44">
        <v>-38.1</v>
      </c>
      <c r="AK50" s="72">
        <v>-68.2</v>
      </c>
      <c r="AL50" s="269">
        <v>-40.4</v>
      </c>
      <c r="AM50" s="44">
        <v>-36.4</v>
      </c>
      <c r="AN50" s="72">
        <v>-76.8</v>
      </c>
      <c r="AO50" s="269">
        <v>-40.1</v>
      </c>
      <c r="AP50" s="44">
        <v>-69</v>
      </c>
      <c r="AQ50" s="72">
        <v>-109.1</v>
      </c>
      <c r="AR50" s="269">
        <v>-52.1</v>
      </c>
      <c r="AS50" s="44">
        <v>-38.1</v>
      </c>
      <c r="AT50" s="72">
        <v>-90.2</v>
      </c>
      <c r="AU50" s="269">
        <v>-41</v>
      </c>
      <c r="AV50" s="44">
        <v>-71.400000000000006</v>
      </c>
      <c r="AW50" s="72">
        <v>-112.4</v>
      </c>
      <c r="AX50" s="269">
        <v>-28.3</v>
      </c>
      <c r="AY50" s="44">
        <v>-28.499999999999996</v>
      </c>
      <c r="AZ50" s="72">
        <v>-56.8</v>
      </c>
      <c r="BA50" s="269">
        <v>-38.200000000000003</v>
      </c>
      <c r="BB50" s="44">
        <v>-38.799999999999997</v>
      </c>
      <c r="BC50" s="72">
        <v>-77</v>
      </c>
      <c r="BD50" s="269">
        <v>-37.799999999999997</v>
      </c>
      <c r="BE50" s="44">
        <v>-34.100000000000009</v>
      </c>
      <c r="BF50" s="72">
        <v>-71.900000000000006</v>
      </c>
      <c r="BG50" s="269">
        <v>-37.700000000000003</v>
      </c>
      <c r="BH50" s="44">
        <v>-34.700000000000003</v>
      </c>
      <c r="BI50" s="72">
        <v>-72.400000000000006</v>
      </c>
      <c r="BJ50" s="44">
        <v>-38.700000000000003</v>
      </c>
      <c r="BK50" s="44">
        <v>-33.700000000000003</v>
      </c>
      <c r="BL50" s="72">
        <v>-72.400000000000006</v>
      </c>
      <c r="BM50" s="44">
        <v>-32.5</v>
      </c>
    </row>
    <row r="51" spans="1:65" x14ac:dyDescent="0.2">
      <c r="A51" s="38" t="s">
        <v>111</v>
      </c>
      <c r="B51" s="132"/>
      <c r="C51" s="132"/>
      <c r="D51" s="133"/>
      <c r="E51" s="132"/>
      <c r="F51" s="132"/>
      <c r="G51" s="133"/>
      <c r="H51" s="132"/>
      <c r="I51" s="132"/>
      <c r="J51" s="133"/>
      <c r="K51" s="132"/>
      <c r="L51" s="132"/>
      <c r="M51" s="45">
        <v>-389.1</v>
      </c>
      <c r="N51" s="44">
        <v>-205</v>
      </c>
      <c r="O51" s="44">
        <v>-227.39999999999998</v>
      </c>
      <c r="P51" s="45">
        <v>-432.4</v>
      </c>
      <c r="Q51" s="44">
        <v>-225.7</v>
      </c>
      <c r="R51" s="44">
        <v>-295.7</v>
      </c>
      <c r="S51" s="45">
        <v>-521.4</v>
      </c>
      <c r="T51" s="44">
        <v>-263.60000000000002</v>
      </c>
      <c r="U51" s="44">
        <v>-85.699999999999989</v>
      </c>
      <c r="V51" s="45">
        <v>-349.3</v>
      </c>
      <c r="W51" s="44">
        <v>-114.7</v>
      </c>
      <c r="X51" s="44">
        <v>-139.89999999999998</v>
      </c>
      <c r="Y51" s="45">
        <v>-254.6</v>
      </c>
      <c r="Z51" s="44">
        <v>-125.1</v>
      </c>
      <c r="AA51" s="44">
        <v>-151.79999999999998</v>
      </c>
      <c r="AB51" s="45">
        <v>-276.89999999999998</v>
      </c>
      <c r="AC51" s="44">
        <v>-470.3</v>
      </c>
      <c r="AD51" s="44">
        <v>-125.59999999999997</v>
      </c>
      <c r="AE51" s="72">
        <v>-595.9</v>
      </c>
      <c r="AF51" s="44">
        <v>-79.399999999999977</v>
      </c>
      <c r="AG51" s="44">
        <v>-68.700000000000017</v>
      </c>
      <c r="AH51" s="72">
        <v>-148.1</v>
      </c>
      <c r="AI51" s="44">
        <v>-117</v>
      </c>
      <c r="AJ51" s="44">
        <v>-110.1</v>
      </c>
      <c r="AK51" s="72">
        <v>-227.1</v>
      </c>
      <c r="AL51" s="269">
        <v>-108.6</v>
      </c>
      <c r="AM51" s="44">
        <v>-89.799999999999983</v>
      </c>
      <c r="AN51" s="72">
        <v>-198.39999999999998</v>
      </c>
      <c r="AO51" s="269">
        <v>-173.2</v>
      </c>
      <c r="AP51" s="44">
        <v>-134.60000000000002</v>
      </c>
      <c r="AQ51" s="72">
        <v>-307.8</v>
      </c>
      <c r="AR51" s="269">
        <v>-150.70000000000002</v>
      </c>
      <c r="AS51" s="44">
        <v>-99.999999999999972</v>
      </c>
      <c r="AT51" s="72">
        <v>-250.7</v>
      </c>
      <c r="AU51" s="269">
        <f>-120.2-1.9</f>
        <v>-122.10000000000001</v>
      </c>
      <c r="AV51" s="44">
        <v>-119.39999999999999</v>
      </c>
      <c r="AW51" s="72">
        <f>-239.9-1.6</f>
        <v>-241.5</v>
      </c>
      <c r="AX51" s="269">
        <v>-178</v>
      </c>
      <c r="AY51" s="44">
        <v>-110.5</v>
      </c>
      <c r="AZ51" s="72">
        <f>-283.4-5.1</f>
        <v>-288.5</v>
      </c>
      <c r="BA51" s="269">
        <v>-151.80000000000001</v>
      </c>
      <c r="BB51" s="44">
        <v>-140.39999999999998</v>
      </c>
      <c r="BC51" s="72">
        <v>-292.2</v>
      </c>
      <c r="BD51" s="269">
        <v>-106.2</v>
      </c>
      <c r="BE51" s="44">
        <v>-102.49999999999999</v>
      </c>
      <c r="BF51" s="72">
        <f>-3.2-205.5</f>
        <v>-208.7</v>
      </c>
      <c r="BG51" s="269">
        <v>-142.5</v>
      </c>
      <c r="BH51" s="44">
        <v>-218.40000000000003</v>
      </c>
      <c r="BI51" s="72">
        <f>-3.3-357.6</f>
        <v>-360.90000000000003</v>
      </c>
      <c r="BJ51" s="44">
        <v>-218.1</v>
      </c>
      <c r="BK51" s="44">
        <v>-293</v>
      </c>
      <c r="BL51" s="72">
        <v>-511.2</v>
      </c>
      <c r="BM51" s="44">
        <v>-275.89999999999998</v>
      </c>
    </row>
    <row r="52" spans="1:65" x14ac:dyDescent="0.2">
      <c r="A52" s="38" t="s">
        <v>112</v>
      </c>
      <c r="B52" s="132"/>
      <c r="C52" s="132"/>
      <c r="D52" s="133"/>
      <c r="E52" s="132"/>
      <c r="F52" s="132"/>
      <c r="G52" s="133"/>
      <c r="H52" s="132"/>
      <c r="I52" s="132"/>
      <c r="J52" s="133"/>
      <c r="K52" s="132"/>
      <c r="L52" s="132"/>
      <c r="M52" s="45">
        <v>174.7</v>
      </c>
      <c r="N52" s="44">
        <v>102.8</v>
      </c>
      <c r="O52" s="44">
        <v>58.899999999999991</v>
      </c>
      <c r="P52" s="45">
        <v>161.69999999999999</v>
      </c>
      <c r="Q52" s="44">
        <v>41.4</v>
      </c>
      <c r="R52" s="44">
        <v>70</v>
      </c>
      <c r="S52" s="45">
        <v>111.4</v>
      </c>
      <c r="T52" s="44">
        <v>12.5</v>
      </c>
      <c r="U52" s="44">
        <v>-68.8</v>
      </c>
      <c r="V52" s="45">
        <v>-56.3</v>
      </c>
      <c r="W52" s="44">
        <v>15</v>
      </c>
      <c r="X52" s="44">
        <v>47.9</v>
      </c>
      <c r="Y52" s="45">
        <v>62.9</v>
      </c>
      <c r="Z52" s="44">
        <v>8.5</v>
      </c>
      <c r="AA52" s="44">
        <v>64.8</v>
      </c>
      <c r="AB52" s="45">
        <v>73.3</v>
      </c>
      <c r="AC52" s="44">
        <v>17.8</v>
      </c>
      <c r="AD52" s="44">
        <v>35.400000000000006</v>
      </c>
      <c r="AE52" s="72">
        <v>53.2</v>
      </c>
      <c r="AF52" s="44">
        <v>27</v>
      </c>
      <c r="AG52" s="44">
        <v>32.1</v>
      </c>
      <c r="AH52" s="72">
        <v>59.1</v>
      </c>
      <c r="AI52" s="44">
        <v>48.2</v>
      </c>
      <c r="AJ52" s="44">
        <v>54.099999999999994</v>
      </c>
      <c r="AK52" s="72">
        <v>102.3</v>
      </c>
      <c r="AL52" s="269">
        <v>69.8</v>
      </c>
      <c r="AM52" s="44">
        <v>45.900000000000006</v>
      </c>
      <c r="AN52" s="72">
        <v>115.7</v>
      </c>
      <c r="AO52" s="269">
        <v>32.200000000000003</v>
      </c>
      <c r="AP52" s="44">
        <v>7.6999999999999957</v>
      </c>
      <c r="AQ52" s="72">
        <v>39.9</v>
      </c>
      <c r="AR52" s="269">
        <v>3.3</v>
      </c>
      <c r="AS52" s="44">
        <v>5.8</v>
      </c>
      <c r="AT52" s="72">
        <v>9.1</v>
      </c>
      <c r="AU52" s="269">
        <v>22.2</v>
      </c>
      <c r="AV52" s="44">
        <v>10.400000000000002</v>
      </c>
      <c r="AW52" s="72">
        <v>32.6</v>
      </c>
      <c r="AX52" s="269">
        <v>6.3</v>
      </c>
      <c r="AY52" s="44">
        <v>10.099999999999998</v>
      </c>
      <c r="AZ52" s="72">
        <v>16.399999999999999</v>
      </c>
      <c r="BA52" s="269">
        <v>4.4000000000000004</v>
      </c>
      <c r="BB52" s="44">
        <v>-1.6000000000000005</v>
      </c>
      <c r="BC52" s="72">
        <v>2.8</v>
      </c>
      <c r="BD52" s="269">
        <v>12.6</v>
      </c>
      <c r="BE52" s="44">
        <v>12.6</v>
      </c>
      <c r="BF52" s="72">
        <v>25.2</v>
      </c>
      <c r="BG52" s="269">
        <v>13.8</v>
      </c>
      <c r="BH52" s="44">
        <v>16.3</v>
      </c>
      <c r="BI52" s="72">
        <v>30.1</v>
      </c>
      <c r="BJ52" s="44">
        <v>11.8</v>
      </c>
      <c r="BK52" s="44">
        <v>9.5</v>
      </c>
      <c r="BL52" s="72">
        <v>21.3</v>
      </c>
      <c r="BM52" s="44">
        <v>3.4</v>
      </c>
    </row>
    <row r="53" spans="1:65" s="2" customFormat="1" x14ac:dyDescent="0.2">
      <c r="A53" s="46" t="s">
        <v>119</v>
      </c>
      <c r="B53" s="47">
        <v>0</v>
      </c>
      <c r="C53" s="47">
        <v>0</v>
      </c>
      <c r="D53" s="48">
        <v>0</v>
      </c>
      <c r="E53" s="47">
        <v>0</v>
      </c>
      <c r="F53" s="47">
        <v>0</v>
      </c>
      <c r="G53" s="48">
        <v>0</v>
      </c>
      <c r="H53" s="47">
        <v>0</v>
      </c>
      <c r="I53" s="47">
        <v>0</v>
      </c>
      <c r="J53" s="48">
        <v>0</v>
      </c>
      <c r="K53" s="47">
        <v>0</v>
      </c>
      <c r="L53" s="47">
        <v>0</v>
      </c>
      <c r="M53" s="48">
        <v>666.10000000000014</v>
      </c>
      <c r="N53" s="47">
        <v>579.30000000000007</v>
      </c>
      <c r="O53" s="47">
        <v>368.03635984129573</v>
      </c>
      <c r="P53" s="48">
        <v>947.33635984129569</v>
      </c>
      <c r="Q53" s="47">
        <v>267.69999999999897</v>
      </c>
      <c r="R53" s="47">
        <v>673.1020128408411</v>
      </c>
      <c r="S53" s="48">
        <v>940.80201284084069</v>
      </c>
      <c r="T53" s="47">
        <v>591.54529055492128</v>
      </c>
      <c r="U53" s="47">
        <v>-718.84529055492021</v>
      </c>
      <c r="V53" s="48">
        <v>-127.2999999999988</v>
      </c>
      <c r="W53" s="47">
        <v>-80.900000000000205</v>
      </c>
      <c r="X53" s="47">
        <v>211.20000000000104</v>
      </c>
      <c r="Y53" s="48">
        <v>130.30000000000035</v>
      </c>
      <c r="Z53" s="47">
        <v>-97.300000000000125</v>
      </c>
      <c r="AA53" s="47">
        <v>-1045.7999999999986</v>
      </c>
      <c r="AB53" s="48">
        <v>-1143.1000000000006</v>
      </c>
      <c r="AC53" s="47">
        <v>-502.99999999999994</v>
      </c>
      <c r="AD53" s="47">
        <v>-473.099999999999</v>
      </c>
      <c r="AE53" s="74">
        <v>-976.099999999999</v>
      </c>
      <c r="AF53" s="47">
        <v>13.59999999999998</v>
      </c>
      <c r="AG53" s="47">
        <v>-40.799999999999379</v>
      </c>
      <c r="AH53" s="74">
        <v>-27.19999999999974</v>
      </c>
      <c r="AI53" s="47">
        <v>63.100000000000065</v>
      </c>
      <c r="AJ53" s="47">
        <v>-25.000000000000313</v>
      </c>
      <c r="AK53" s="74">
        <v>38.099999999998786</v>
      </c>
      <c r="AL53" s="271">
        <v>149.59999999999991</v>
      </c>
      <c r="AM53" s="47">
        <v>72.700000000000983</v>
      </c>
      <c r="AN53" s="74">
        <v>222.29999999999995</v>
      </c>
      <c r="AO53" s="271">
        <v>288.20000000000067</v>
      </c>
      <c r="AP53" s="47">
        <v>230.20000000000061</v>
      </c>
      <c r="AQ53" s="74">
        <v>518.40000000000043</v>
      </c>
      <c r="AR53" s="271">
        <v>498.89999999999924</v>
      </c>
      <c r="AS53" s="47">
        <v>441.89999999999947</v>
      </c>
      <c r="AT53" s="74">
        <v>940.79999999999825</v>
      </c>
      <c r="AU53" s="271">
        <v>470.1</v>
      </c>
      <c r="AV53" s="47">
        <v>914.80000000000007</v>
      </c>
      <c r="AW53" s="74">
        <v>1384.9</v>
      </c>
      <c r="AX53" s="271">
        <v>824.1</v>
      </c>
      <c r="AY53" s="47">
        <v>483.6</v>
      </c>
      <c r="AZ53" s="74">
        <v>1307.7</v>
      </c>
      <c r="BA53" s="271">
        <v>273.5</v>
      </c>
      <c r="BB53" s="47">
        <v>-17.199999999999989</v>
      </c>
      <c r="BC53" s="74">
        <v>256.3</v>
      </c>
      <c r="BD53" s="271">
        <v>490.2</v>
      </c>
      <c r="BE53" s="47">
        <v>1195.3999999999999</v>
      </c>
      <c r="BF53" s="74">
        <v>1685.6</v>
      </c>
      <c r="BG53" s="271">
        <v>2224.6999999999998</v>
      </c>
      <c r="BH53" s="47">
        <v>1562</v>
      </c>
      <c r="BI53" s="74">
        <v>3786.7</v>
      </c>
      <c r="BJ53" s="47">
        <v>811.8</v>
      </c>
      <c r="BK53" s="47">
        <v>632.60000000000014</v>
      </c>
      <c r="BL53" s="74">
        <v>1444.4</v>
      </c>
      <c r="BM53" s="47">
        <v>680.9</v>
      </c>
    </row>
    <row r="54" spans="1:65" x14ac:dyDescent="0.2">
      <c r="A54" s="217"/>
      <c r="B54" s="49"/>
      <c r="C54" s="49"/>
      <c r="D54" s="50"/>
      <c r="E54" s="49"/>
      <c r="F54" s="49"/>
      <c r="G54" s="50"/>
      <c r="H54" s="49"/>
      <c r="I54" s="49"/>
      <c r="J54" s="50"/>
      <c r="K54" s="49"/>
      <c r="L54" s="49"/>
      <c r="M54" s="50"/>
      <c r="N54" s="49"/>
      <c r="O54" s="49"/>
      <c r="P54" s="50"/>
      <c r="Q54" s="49"/>
      <c r="R54" s="49"/>
      <c r="S54" s="50"/>
      <c r="T54" s="49"/>
      <c r="U54" s="49"/>
      <c r="V54" s="50"/>
      <c r="W54" s="49"/>
      <c r="X54" s="49"/>
      <c r="Y54" s="50"/>
      <c r="Z54" s="49"/>
      <c r="AA54" s="49"/>
      <c r="AB54" s="50"/>
      <c r="AC54" s="49"/>
      <c r="AD54" s="49"/>
      <c r="AE54" s="73"/>
      <c r="AF54" s="49"/>
      <c r="AG54" s="49"/>
      <c r="AH54" s="73"/>
      <c r="AI54" s="49"/>
      <c r="AJ54" s="49"/>
      <c r="AK54" s="73"/>
      <c r="AL54" s="270"/>
      <c r="AM54" s="49"/>
      <c r="AN54" s="73"/>
      <c r="AO54" s="270"/>
      <c r="AP54" s="49"/>
      <c r="AQ54" s="73"/>
      <c r="AR54" s="270"/>
      <c r="AS54" s="49"/>
      <c r="AT54" s="73"/>
      <c r="AU54" s="270"/>
      <c r="AV54" s="49"/>
      <c r="AW54" s="73"/>
      <c r="AX54" s="270"/>
      <c r="AY54" s="49"/>
      <c r="AZ54" s="73"/>
      <c r="BA54" s="270"/>
      <c r="BB54" s="49"/>
      <c r="BC54" s="73"/>
      <c r="BD54" s="270"/>
      <c r="BE54" s="49"/>
      <c r="BF54" s="73"/>
      <c r="BG54" s="270"/>
      <c r="BH54" s="49"/>
      <c r="BI54" s="73"/>
      <c r="BJ54" s="49"/>
      <c r="BK54" s="49"/>
      <c r="BL54" s="73"/>
      <c r="BM54" s="49"/>
    </row>
    <row r="55" spans="1:65" x14ac:dyDescent="0.2">
      <c r="A55" s="217" t="s">
        <v>114</v>
      </c>
      <c r="B55" s="132"/>
      <c r="C55" s="132"/>
      <c r="D55" s="133"/>
      <c r="E55" s="132"/>
      <c r="F55" s="132"/>
      <c r="G55" s="133"/>
      <c r="H55" s="132"/>
      <c r="I55" s="132"/>
      <c r="J55" s="133"/>
      <c r="K55" s="132"/>
      <c r="L55" s="132"/>
      <c r="M55" s="45">
        <v>-177.3</v>
      </c>
      <c r="N55" s="44">
        <v>-172.1</v>
      </c>
      <c r="O55" s="44">
        <v>-56.900000000000006</v>
      </c>
      <c r="P55" s="45">
        <v>-229</v>
      </c>
      <c r="Q55" s="44">
        <v>-145.1</v>
      </c>
      <c r="R55" s="44">
        <v>-181.4</v>
      </c>
      <c r="S55" s="45">
        <v>-326.5</v>
      </c>
      <c r="T55" s="44">
        <v>-184.4</v>
      </c>
      <c r="U55" s="44">
        <v>232.60000000000002</v>
      </c>
      <c r="V55" s="45">
        <v>48.2</v>
      </c>
      <c r="W55" s="44">
        <v>53.5</v>
      </c>
      <c r="X55" s="44">
        <v>-50</v>
      </c>
      <c r="Y55" s="45">
        <v>3.5</v>
      </c>
      <c r="Z55" s="44">
        <v>46.8</v>
      </c>
      <c r="AA55" s="44">
        <v>54.7</v>
      </c>
      <c r="AB55" s="45">
        <v>101.5</v>
      </c>
      <c r="AC55" s="44">
        <v>-20.100000000000001</v>
      </c>
      <c r="AD55" s="44">
        <v>-30.1</v>
      </c>
      <c r="AE55" s="72">
        <v>-50.2</v>
      </c>
      <c r="AF55" s="44">
        <v>-19.2</v>
      </c>
      <c r="AG55" s="44">
        <v>-17.900000000000002</v>
      </c>
      <c r="AH55" s="72">
        <v>-37.1</v>
      </c>
      <c r="AI55" s="44">
        <v>-35.9</v>
      </c>
      <c r="AJ55" s="44">
        <v>-42.1</v>
      </c>
      <c r="AK55" s="72">
        <v>-78</v>
      </c>
      <c r="AL55" s="269">
        <v>-34.4</v>
      </c>
      <c r="AM55" s="44">
        <v>-13</v>
      </c>
      <c r="AN55" s="72">
        <v>-47.4</v>
      </c>
      <c r="AO55" s="269">
        <v>-60.9</v>
      </c>
      <c r="AP55" s="44">
        <v>-40.6</v>
      </c>
      <c r="AQ55" s="72">
        <v>-101.5</v>
      </c>
      <c r="AR55" s="269">
        <v>-93.4</v>
      </c>
      <c r="AS55" s="44">
        <v>-88.4</v>
      </c>
      <c r="AT55" s="72">
        <v>-181.8</v>
      </c>
      <c r="AU55" s="269">
        <v>-0.4</v>
      </c>
      <c r="AV55" s="44">
        <v>270.39999999999998</v>
      </c>
      <c r="AW55" s="72">
        <v>270</v>
      </c>
      <c r="AX55" s="269">
        <v>-181.8</v>
      </c>
      <c r="AY55" s="44">
        <v>-110.80000000000001</v>
      </c>
      <c r="AZ55" s="72">
        <v>-292.60000000000002</v>
      </c>
      <c r="BA55" s="269">
        <v>-73.099999999999994</v>
      </c>
      <c r="BB55" s="44">
        <v>-54.900000000000006</v>
      </c>
      <c r="BC55" s="72">
        <v>-128</v>
      </c>
      <c r="BD55" s="269">
        <v>-123.4</v>
      </c>
      <c r="BE55" s="44">
        <v>-264.70000000000005</v>
      </c>
      <c r="BF55" s="72">
        <v>-388.1</v>
      </c>
      <c r="BG55" s="269">
        <v>-479.2</v>
      </c>
      <c r="BH55" s="44">
        <v>-327.50000000000006</v>
      </c>
      <c r="BI55" s="72">
        <v>-806.7</v>
      </c>
      <c r="BJ55" s="44">
        <v>-174.9</v>
      </c>
      <c r="BK55" s="44">
        <v>-176.79999999999998</v>
      </c>
      <c r="BL55" s="72">
        <v>-351.7</v>
      </c>
      <c r="BM55" s="44">
        <v>-165.8</v>
      </c>
    </row>
    <row r="56" spans="1:65" x14ac:dyDescent="0.2">
      <c r="B56" s="49"/>
      <c r="C56" s="49"/>
      <c r="D56" s="50"/>
      <c r="E56" s="49"/>
      <c r="F56" s="49"/>
      <c r="G56" s="50"/>
      <c r="H56" s="49"/>
      <c r="I56" s="49"/>
      <c r="J56" s="50"/>
      <c r="K56" s="49"/>
      <c r="L56" s="49"/>
      <c r="M56" s="50"/>
      <c r="N56" s="49"/>
      <c r="O56" s="49"/>
      <c r="P56" s="50"/>
      <c r="Q56" s="49"/>
      <c r="R56" s="49"/>
      <c r="S56" s="50"/>
      <c r="T56" s="49"/>
      <c r="U56" s="49"/>
      <c r="V56" s="50"/>
      <c r="W56" s="49"/>
      <c r="X56" s="49"/>
      <c r="Y56" s="50"/>
      <c r="Z56" s="49"/>
      <c r="AA56" s="49"/>
      <c r="AB56" s="50"/>
      <c r="AC56" s="49"/>
      <c r="AD56" s="49"/>
      <c r="AE56" s="73"/>
      <c r="AF56" s="49"/>
      <c r="AG56" s="49"/>
      <c r="AH56" s="73"/>
      <c r="AI56" s="49"/>
      <c r="AJ56" s="49"/>
      <c r="AK56" s="73"/>
      <c r="AL56" s="270"/>
      <c r="AM56" s="49"/>
      <c r="AN56" s="73"/>
      <c r="AO56" s="270"/>
      <c r="AP56" s="49"/>
      <c r="AQ56" s="73"/>
      <c r="AR56" s="270"/>
      <c r="AS56" s="49"/>
      <c r="AT56" s="73"/>
      <c r="AU56" s="270"/>
      <c r="AV56" s="49"/>
      <c r="AW56" s="73"/>
      <c r="AX56" s="270"/>
      <c r="AY56" s="49"/>
      <c r="AZ56" s="73"/>
      <c r="BA56" s="270"/>
      <c r="BB56" s="49"/>
      <c r="BC56" s="73"/>
      <c r="BD56" s="270"/>
      <c r="BE56" s="49"/>
      <c r="BF56" s="73"/>
      <c r="BG56" s="270"/>
      <c r="BH56" s="49"/>
      <c r="BI56" s="73"/>
      <c r="BJ56" s="49"/>
      <c r="BK56" s="49"/>
      <c r="BL56" s="73"/>
      <c r="BM56" s="49"/>
    </row>
    <row r="57" spans="1:65" s="2" customFormat="1" x14ac:dyDescent="0.2">
      <c r="A57" s="46" t="s">
        <v>120</v>
      </c>
      <c r="B57" s="47">
        <v>0</v>
      </c>
      <c r="C57" s="47">
        <v>0</v>
      </c>
      <c r="D57" s="48">
        <v>0</v>
      </c>
      <c r="E57" s="47">
        <v>0</v>
      </c>
      <c r="F57" s="47">
        <v>0</v>
      </c>
      <c r="G57" s="48">
        <v>0</v>
      </c>
      <c r="H57" s="47">
        <v>0</v>
      </c>
      <c r="I57" s="47">
        <v>0</v>
      </c>
      <c r="J57" s="48">
        <v>0</v>
      </c>
      <c r="K57" s="47">
        <v>0</v>
      </c>
      <c r="L57" s="47">
        <v>0</v>
      </c>
      <c r="M57" s="48">
        <v>488.80000000000013</v>
      </c>
      <c r="N57" s="47">
        <v>407.20000000000005</v>
      </c>
      <c r="O57" s="47">
        <v>311.13635984129576</v>
      </c>
      <c r="P57" s="48">
        <v>718.33635984129569</v>
      </c>
      <c r="Q57" s="47">
        <v>122.59999999999897</v>
      </c>
      <c r="R57" s="47">
        <v>491.70201284084112</v>
      </c>
      <c r="S57" s="48">
        <v>614.30201284084069</v>
      </c>
      <c r="T57" s="47">
        <v>407.1452905549213</v>
      </c>
      <c r="U57" s="47">
        <v>-486.24529055492019</v>
      </c>
      <c r="V57" s="48">
        <v>-79.099999999998801</v>
      </c>
      <c r="W57" s="47">
        <v>-27.400000000000205</v>
      </c>
      <c r="X57" s="47">
        <v>161.20000000000104</v>
      </c>
      <c r="Y57" s="48">
        <v>133.80000000000035</v>
      </c>
      <c r="Z57" s="47">
        <v>-50.500000000000128</v>
      </c>
      <c r="AA57" s="47">
        <v>-991.09999999999854</v>
      </c>
      <c r="AB57" s="48">
        <v>-1041.6000000000006</v>
      </c>
      <c r="AC57" s="47">
        <v>-523.09999999999991</v>
      </c>
      <c r="AD57" s="47">
        <v>-503.19999999999902</v>
      </c>
      <c r="AE57" s="74">
        <v>-1026.299999999999</v>
      </c>
      <c r="AF57" s="47">
        <v>-5.6000000000000192</v>
      </c>
      <c r="AG57" s="47">
        <v>-58.699999999999378</v>
      </c>
      <c r="AH57" s="74">
        <v>-64.299999999999741</v>
      </c>
      <c r="AI57" s="47">
        <v>27.200000000000067</v>
      </c>
      <c r="AJ57" s="47">
        <v>-67.100000000000307</v>
      </c>
      <c r="AK57" s="74">
        <v>-39.900000000001214</v>
      </c>
      <c r="AL57" s="271">
        <v>115.1999999999999</v>
      </c>
      <c r="AM57" s="47">
        <v>59.700000000000983</v>
      </c>
      <c r="AN57" s="74">
        <v>174.89999999999995</v>
      </c>
      <c r="AO57" s="271">
        <v>227.30000000000067</v>
      </c>
      <c r="AP57" s="47">
        <v>189.60000000000062</v>
      </c>
      <c r="AQ57" s="74">
        <v>416.90000000000043</v>
      </c>
      <c r="AR57" s="271">
        <v>405.4999999999992</v>
      </c>
      <c r="AS57" s="47">
        <v>353.49999999999943</v>
      </c>
      <c r="AT57" s="74">
        <v>758.99999999999818</v>
      </c>
      <c r="AU57" s="271">
        <v>469.7</v>
      </c>
      <c r="AV57" s="47">
        <v>1185.2</v>
      </c>
      <c r="AW57" s="74">
        <v>1654.9</v>
      </c>
      <c r="AX57" s="271">
        <v>642.29999999999995</v>
      </c>
      <c r="AY57" s="47">
        <v>372.80000000000007</v>
      </c>
      <c r="AZ57" s="74">
        <v>1015.1</v>
      </c>
      <c r="BA57" s="271">
        <v>200.4</v>
      </c>
      <c r="BB57" s="47">
        <v>-72.099999999999994</v>
      </c>
      <c r="BC57" s="74">
        <v>128.30000000000001</v>
      </c>
      <c r="BD57" s="271">
        <v>366.8</v>
      </c>
      <c r="BE57" s="47">
        <v>930.7</v>
      </c>
      <c r="BF57" s="74">
        <v>1297.5</v>
      </c>
      <c r="BG57" s="271">
        <v>1745.5</v>
      </c>
      <c r="BH57" s="47">
        <v>1234.5</v>
      </c>
      <c r="BI57" s="74">
        <v>2980</v>
      </c>
      <c r="BJ57" s="47">
        <v>636.9</v>
      </c>
      <c r="BK57" s="47">
        <v>455.80000000000007</v>
      </c>
      <c r="BL57" s="74">
        <v>1092.7</v>
      </c>
      <c r="BM57" s="47">
        <v>515.1</v>
      </c>
    </row>
    <row r="58" spans="1:65" x14ac:dyDescent="0.2">
      <c r="A58" s="51"/>
      <c r="B58" s="52"/>
      <c r="C58" s="52"/>
      <c r="D58" s="53"/>
      <c r="E58" s="52"/>
      <c r="F58" s="52"/>
      <c r="G58" s="53"/>
      <c r="H58" s="52"/>
      <c r="I58" s="52"/>
      <c r="J58" s="53"/>
      <c r="K58" s="52"/>
      <c r="L58" s="52"/>
      <c r="M58" s="53"/>
      <c r="N58" s="52"/>
      <c r="O58" s="52"/>
      <c r="P58" s="53"/>
      <c r="Q58" s="52"/>
      <c r="R58" s="52"/>
      <c r="S58" s="53"/>
      <c r="T58" s="52"/>
      <c r="U58" s="52"/>
      <c r="V58" s="53"/>
      <c r="W58" s="52"/>
      <c r="X58" s="52"/>
      <c r="Y58" s="53"/>
      <c r="Z58" s="52"/>
      <c r="AA58" s="52"/>
      <c r="AB58" s="53"/>
      <c r="AC58" s="52"/>
      <c r="AD58" s="52"/>
      <c r="AE58" s="75"/>
      <c r="AF58" s="52"/>
      <c r="AG58" s="52"/>
      <c r="AH58" s="75"/>
      <c r="AI58" s="52"/>
      <c r="AJ58" s="52"/>
      <c r="AK58" s="75"/>
      <c r="AL58" s="272"/>
      <c r="AM58" s="52"/>
      <c r="AN58" s="75"/>
      <c r="AO58" s="272"/>
      <c r="AP58" s="52"/>
      <c r="AQ58" s="75"/>
      <c r="AR58" s="272"/>
      <c r="AS58" s="52"/>
      <c r="AT58" s="75"/>
      <c r="AU58" s="272"/>
      <c r="AV58" s="52"/>
      <c r="AW58" s="75"/>
      <c r="AX58" s="272"/>
      <c r="AY58" s="52"/>
      <c r="AZ58" s="75"/>
      <c r="BA58" s="272"/>
      <c r="BB58" s="52"/>
      <c r="BC58" s="75"/>
      <c r="BD58" s="272"/>
      <c r="BE58" s="52"/>
      <c r="BF58" s="75"/>
      <c r="BG58" s="272"/>
      <c r="BH58" s="52"/>
      <c r="BI58" s="75"/>
      <c r="BJ58" s="52"/>
      <c r="BK58" s="52"/>
      <c r="BL58" s="75"/>
      <c r="BM58" s="52"/>
    </row>
    <row r="59" spans="1:65" x14ac:dyDescent="0.2">
      <c r="A59" s="38" t="s">
        <v>121</v>
      </c>
      <c r="B59" s="132"/>
      <c r="C59" s="132"/>
      <c r="D59" s="133"/>
      <c r="E59" s="132"/>
      <c r="F59" s="132"/>
      <c r="G59" s="133"/>
      <c r="H59" s="132"/>
      <c r="I59" s="132"/>
      <c r="J59" s="133"/>
      <c r="K59" s="132"/>
      <c r="L59" s="132"/>
      <c r="M59" s="45">
        <v>-146</v>
      </c>
      <c r="N59" s="44">
        <v>-9.5</v>
      </c>
      <c r="O59" s="44">
        <v>-5.8000000000000007</v>
      </c>
      <c r="P59" s="45">
        <v>-15.3</v>
      </c>
      <c r="Q59" s="44">
        <v>-1.9</v>
      </c>
      <c r="R59" s="44">
        <v>-0.10000000000000009</v>
      </c>
      <c r="S59" s="45">
        <v>-2</v>
      </c>
      <c r="T59" s="44">
        <v>0</v>
      </c>
      <c r="U59" s="44">
        <v>12.3</v>
      </c>
      <c r="V59" s="45">
        <v>12.3</v>
      </c>
      <c r="W59" s="44">
        <v>5.9</v>
      </c>
      <c r="X59" s="44">
        <v>-0.20000000000000018</v>
      </c>
      <c r="Y59" s="45">
        <v>5.7</v>
      </c>
      <c r="Z59" s="44">
        <v>1.3</v>
      </c>
      <c r="AA59" s="44">
        <v>-0.10000000000000009</v>
      </c>
      <c r="AB59" s="45">
        <v>1.2</v>
      </c>
      <c r="AC59" s="44">
        <v>-0.6</v>
      </c>
      <c r="AD59" s="44">
        <v>-1</v>
      </c>
      <c r="AE59" s="72">
        <v>-1.6</v>
      </c>
      <c r="AF59" s="44">
        <v>0.3</v>
      </c>
      <c r="AG59" s="44">
        <v>1.4</v>
      </c>
      <c r="AH59" s="72">
        <v>1.7</v>
      </c>
      <c r="AI59" s="44">
        <v>-0.3</v>
      </c>
      <c r="AJ59" s="44">
        <v>0</v>
      </c>
      <c r="AK59" s="72">
        <v>-0.3</v>
      </c>
      <c r="AL59" s="269">
        <v>-0.6</v>
      </c>
      <c r="AM59" s="44">
        <v>2.8000000000000003</v>
      </c>
      <c r="AN59" s="72">
        <v>2.2000000000000002</v>
      </c>
      <c r="AO59" s="269">
        <v>-0.7</v>
      </c>
      <c r="AP59" s="44">
        <v>9.9999999999999978E-2</v>
      </c>
      <c r="AQ59" s="72">
        <v>-0.6</v>
      </c>
      <c r="AR59" s="269">
        <v>-0.3</v>
      </c>
      <c r="AS59" s="44">
        <v>15.200000000000001</v>
      </c>
      <c r="AT59" s="72">
        <v>14.9</v>
      </c>
      <c r="AU59" s="269">
        <v>2.7</v>
      </c>
      <c r="AV59" s="44">
        <v>-29</v>
      </c>
      <c r="AW59" s="72">
        <v>-26.3</v>
      </c>
      <c r="AX59" s="269">
        <v>-5.0999999999999996</v>
      </c>
      <c r="AY59" s="44">
        <v>9.9999999999999645E-2</v>
      </c>
      <c r="AZ59" s="72">
        <v>-5</v>
      </c>
      <c r="BA59" s="269">
        <v>-6.8</v>
      </c>
      <c r="BB59" s="44">
        <v>2</v>
      </c>
      <c r="BC59" s="72">
        <v>-4.8</v>
      </c>
      <c r="BD59" s="269">
        <v>6.5</v>
      </c>
      <c r="BE59" s="44">
        <v>3.5</v>
      </c>
      <c r="BF59" s="72">
        <v>10</v>
      </c>
      <c r="BG59" s="269">
        <v>1.6</v>
      </c>
      <c r="BH59" s="44">
        <v>1.4</v>
      </c>
      <c r="BI59" s="72">
        <v>3</v>
      </c>
      <c r="BJ59" s="44">
        <v>2</v>
      </c>
      <c r="BK59" s="44">
        <v>3.8</v>
      </c>
      <c r="BL59" s="72">
        <v>5.8</v>
      </c>
      <c r="BM59" s="44">
        <v>1.5</v>
      </c>
    </row>
    <row r="60" spans="1:65" x14ac:dyDescent="0.2">
      <c r="A60" s="46" t="s">
        <v>122</v>
      </c>
      <c r="B60" s="47">
        <v>0</v>
      </c>
      <c r="C60" s="47">
        <v>0</v>
      </c>
      <c r="D60" s="48">
        <v>0</v>
      </c>
      <c r="E60" s="47">
        <v>0</v>
      </c>
      <c r="F60" s="47">
        <v>0</v>
      </c>
      <c r="G60" s="48">
        <v>0</v>
      </c>
      <c r="H60" s="47">
        <v>0</v>
      </c>
      <c r="I60" s="47">
        <v>0</v>
      </c>
      <c r="J60" s="48">
        <v>0</v>
      </c>
      <c r="K60" s="47">
        <v>0</v>
      </c>
      <c r="L60" s="47">
        <v>0</v>
      </c>
      <c r="M60" s="48">
        <v>342.80000000000013</v>
      </c>
      <c r="N60" s="47">
        <v>397.70000000000005</v>
      </c>
      <c r="O60" s="47">
        <v>305.33635984129575</v>
      </c>
      <c r="P60" s="48">
        <v>703.03635984129573</v>
      </c>
      <c r="Q60" s="47">
        <v>120.69999999999897</v>
      </c>
      <c r="R60" s="47">
        <v>491.6020128408411</v>
      </c>
      <c r="S60" s="48">
        <v>612.30201284084069</v>
      </c>
      <c r="T60" s="47">
        <v>407.1452905549213</v>
      </c>
      <c r="U60" s="47">
        <v>-473.94529055492018</v>
      </c>
      <c r="V60" s="48">
        <v>-66.799999999998803</v>
      </c>
      <c r="W60" s="47">
        <v>-21.500000000000206</v>
      </c>
      <c r="X60" s="47">
        <v>161.00000000000105</v>
      </c>
      <c r="Y60" s="48">
        <v>139.50000000000034</v>
      </c>
      <c r="Z60" s="47">
        <v>-49.200000000000131</v>
      </c>
      <c r="AA60" s="47">
        <v>-991.19999999999857</v>
      </c>
      <c r="AB60" s="48">
        <v>-1040.4000000000005</v>
      </c>
      <c r="AC60" s="47">
        <v>-523.69999999999993</v>
      </c>
      <c r="AD60" s="47">
        <v>-504.19999999999902</v>
      </c>
      <c r="AE60" s="74">
        <v>-1027.899999999999</v>
      </c>
      <c r="AF60" s="47">
        <v>-5.3000000000000194</v>
      </c>
      <c r="AG60" s="47">
        <v>-57.299999999999379</v>
      </c>
      <c r="AH60" s="74">
        <v>-62.599999999999739</v>
      </c>
      <c r="AI60" s="47">
        <v>26.900000000000066</v>
      </c>
      <c r="AJ60" s="47">
        <v>-67.100000000000307</v>
      </c>
      <c r="AK60" s="74">
        <v>-40.200000000001211</v>
      </c>
      <c r="AL60" s="271">
        <v>114.59999999999991</v>
      </c>
      <c r="AM60" s="47">
        <v>62.500000000000981</v>
      </c>
      <c r="AN60" s="74">
        <v>177.09999999999994</v>
      </c>
      <c r="AO60" s="271">
        <v>226.60000000000068</v>
      </c>
      <c r="AP60" s="47">
        <v>189.70000000000061</v>
      </c>
      <c r="AQ60" s="74">
        <v>416.30000000000041</v>
      </c>
      <c r="AR60" s="271">
        <v>405.19999999999919</v>
      </c>
      <c r="AS60" s="47">
        <v>368.69999999999942</v>
      </c>
      <c r="AT60" s="74">
        <v>773.89999999999816</v>
      </c>
      <c r="AU60" s="271">
        <v>472.4</v>
      </c>
      <c r="AV60" s="47">
        <v>1156.1999999999998</v>
      </c>
      <c r="AW60" s="74">
        <v>1628.6</v>
      </c>
      <c r="AX60" s="271">
        <v>637.20000000000005</v>
      </c>
      <c r="AY60" s="47">
        <v>372.9</v>
      </c>
      <c r="AZ60" s="74">
        <v>1010.1</v>
      </c>
      <c r="BA60" s="271">
        <v>193.6</v>
      </c>
      <c r="BB60" s="47">
        <v>-70.099999999999994</v>
      </c>
      <c r="BC60" s="74">
        <v>123.5</v>
      </c>
      <c r="BD60" s="271">
        <v>373.3</v>
      </c>
      <c r="BE60" s="47">
        <v>934.2</v>
      </c>
      <c r="BF60" s="74">
        <v>1307.5</v>
      </c>
      <c r="BG60" s="271">
        <v>1747.1</v>
      </c>
      <c r="BH60" s="47">
        <v>1235.9000000000001</v>
      </c>
      <c r="BI60" s="74">
        <v>2983</v>
      </c>
      <c r="BJ60" s="47">
        <v>638.9</v>
      </c>
      <c r="BK60" s="47">
        <v>459.6</v>
      </c>
      <c r="BL60" s="74">
        <v>1098.5</v>
      </c>
      <c r="BM60" s="47">
        <v>515.6</v>
      </c>
    </row>
    <row r="61" spans="1:65" x14ac:dyDescent="0.2">
      <c r="B61" s="49"/>
      <c r="C61" s="49"/>
      <c r="D61" s="50"/>
      <c r="E61" s="49"/>
      <c r="F61" s="49"/>
      <c r="G61" s="50"/>
      <c r="H61" s="49"/>
      <c r="I61" s="49"/>
      <c r="J61" s="50"/>
      <c r="K61" s="49"/>
      <c r="L61" s="49"/>
      <c r="M61" s="50"/>
      <c r="N61" s="49"/>
      <c r="O61" s="49"/>
      <c r="P61" s="50"/>
      <c r="Q61" s="49"/>
      <c r="R61" s="49"/>
      <c r="S61" s="50"/>
      <c r="T61" s="49"/>
      <c r="U61" s="49"/>
      <c r="V61" s="50"/>
      <c r="W61" s="49"/>
      <c r="X61" s="49"/>
      <c r="Y61" s="50"/>
      <c r="Z61" s="49"/>
      <c r="AA61" s="49"/>
      <c r="AB61" s="50"/>
      <c r="AC61" s="49"/>
      <c r="AD61" s="49"/>
      <c r="AE61" s="73"/>
      <c r="AF61" s="49"/>
      <c r="AG61" s="49"/>
      <c r="AH61" s="73"/>
      <c r="AI61" s="49"/>
      <c r="AJ61" s="49"/>
      <c r="AK61" s="73"/>
      <c r="AL61" s="270"/>
      <c r="AM61" s="49"/>
      <c r="AN61" s="73"/>
      <c r="AO61" s="270"/>
      <c r="AP61" s="49"/>
      <c r="AQ61" s="73"/>
      <c r="AR61" s="270"/>
      <c r="AS61" s="49"/>
      <c r="AT61" s="73"/>
      <c r="AU61" s="270"/>
      <c r="AV61" s="49"/>
      <c r="AW61" s="73"/>
      <c r="AX61" s="270"/>
      <c r="AY61" s="49"/>
      <c r="AZ61" s="73"/>
      <c r="BA61" s="270"/>
      <c r="BB61" s="49"/>
      <c r="BC61" s="73"/>
      <c r="BD61" s="270"/>
      <c r="BE61" s="49"/>
      <c r="BF61" s="73"/>
      <c r="BG61" s="270"/>
      <c r="BH61" s="49"/>
      <c r="BI61" s="73"/>
      <c r="BJ61" s="49"/>
      <c r="BK61" s="49"/>
      <c r="BL61" s="73"/>
      <c r="BM61" s="49"/>
    </row>
    <row r="62" spans="1:65" s="10" customFormat="1" x14ac:dyDescent="0.2">
      <c r="A62" s="7"/>
      <c r="B62" s="37"/>
      <c r="C62" s="37"/>
      <c r="D62" s="41"/>
      <c r="E62" s="37"/>
      <c r="F62" s="37"/>
      <c r="G62" s="41"/>
      <c r="H62" s="37"/>
      <c r="I62" s="37"/>
      <c r="J62" s="41"/>
      <c r="K62" s="37"/>
      <c r="L62" s="37"/>
      <c r="M62" s="41"/>
      <c r="N62" s="37"/>
      <c r="O62" s="37"/>
      <c r="P62" s="41"/>
      <c r="Q62" s="37"/>
      <c r="R62" s="37"/>
      <c r="S62" s="41"/>
      <c r="T62" s="37"/>
      <c r="U62" s="37"/>
      <c r="V62" s="41"/>
      <c r="W62" s="37"/>
      <c r="X62" s="37"/>
      <c r="Y62" s="41"/>
      <c r="Z62" s="37"/>
      <c r="AA62" s="37"/>
      <c r="AB62" s="41"/>
      <c r="AC62" s="37"/>
      <c r="AD62" s="37"/>
      <c r="AE62" s="70"/>
      <c r="AF62" s="37"/>
      <c r="AG62" s="37"/>
      <c r="AH62" s="70"/>
      <c r="AI62" s="37"/>
      <c r="AJ62" s="37"/>
      <c r="AK62" s="70"/>
      <c r="AL62" s="244"/>
      <c r="AM62" s="37"/>
      <c r="AN62" s="70"/>
      <c r="AO62" s="244"/>
      <c r="AP62" s="37"/>
      <c r="AQ62" s="70"/>
      <c r="AR62" s="244"/>
      <c r="AS62" s="37"/>
      <c r="AT62" s="70"/>
      <c r="AU62" s="244"/>
      <c r="AV62" s="37"/>
      <c r="AW62" s="70"/>
      <c r="AX62" s="244"/>
      <c r="AY62" s="37"/>
      <c r="AZ62" s="70"/>
      <c r="BA62" s="244"/>
      <c r="BB62" s="37"/>
      <c r="BC62" s="70"/>
      <c r="BD62" s="244"/>
      <c r="BE62" s="37"/>
      <c r="BF62" s="70"/>
      <c r="BG62" s="244"/>
      <c r="BH62" s="37"/>
      <c r="BI62" s="70"/>
      <c r="BJ62" s="37"/>
      <c r="BK62" s="37"/>
      <c r="BL62" s="70"/>
      <c r="BM62" s="37"/>
    </row>
    <row r="63" spans="1:65" s="10" customFormat="1" x14ac:dyDescent="0.2">
      <c r="A63" s="7" t="s">
        <v>123</v>
      </c>
      <c r="B63" s="37"/>
      <c r="C63" s="37"/>
      <c r="D63" s="41"/>
      <c r="E63" s="37"/>
      <c r="F63" s="37"/>
      <c r="G63" s="41"/>
      <c r="H63" s="37"/>
      <c r="I63" s="37"/>
      <c r="J63" s="41"/>
      <c r="K63" s="37"/>
      <c r="L63" s="37"/>
      <c r="M63" s="41"/>
      <c r="N63" s="37"/>
      <c r="O63" s="37"/>
      <c r="P63" s="41"/>
      <c r="Q63" s="37"/>
      <c r="R63" s="37"/>
      <c r="S63" s="41"/>
      <c r="T63" s="37"/>
      <c r="U63" s="37"/>
      <c r="V63" s="41"/>
      <c r="W63" s="37"/>
      <c r="X63" s="37"/>
      <c r="Y63" s="41"/>
      <c r="Z63" s="37"/>
      <c r="AA63" s="37"/>
      <c r="AB63" s="41"/>
      <c r="AC63" s="37"/>
      <c r="AD63" s="37"/>
      <c r="AE63" s="70"/>
      <c r="AF63" s="37"/>
      <c r="AG63" s="37"/>
      <c r="AH63" s="70"/>
      <c r="AI63" s="37"/>
      <c r="AJ63" s="37"/>
      <c r="AK63" s="70"/>
      <c r="AL63" s="244"/>
      <c r="AM63" s="37"/>
      <c r="AN63" s="70"/>
      <c r="AO63" s="244"/>
      <c r="AP63" s="37"/>
      <c r="AQ63" s="70"/>
      <c r="AR63" s="244"/>
      <c r="AS63" s="37"/>
      <c r="AT63" s="70"/>
      <c r="AU63" s="244"/>
      <c r="AV63" s="37"/>
      <c r="AW63" s="70"/>
      <c r="AX63" s="244"/>
      <c r="AY63" s="37"/>
      <c r="AZ63" s="70"/>
      <c r="BA63" s="244"/>
      <c r="BB63" s="37"/>
      <c r="BC63" s="70"/>
      <c r="BD63" s="244"/>
      <c r="BE63" s="37"/>
      <c r="BF63" s="70"/>
      <c r="BG63" s="244"/>
      <c r="BH63" s="37"/>
      <c r="BI63" s="70"/>
      <c r="BJ63" s="37"/>
      <c r="BK63" s="37"/>
      <c r="BL63" s="70"/>
      <c r="BM63" s="37"/>
    </row>
    <row r="64" spans="1:65" s="10" customFormat="1" x14ac:dyDescent="0.2">
      <c r="A64" s="54" t="s">
        <v>124</v>
      </c>
      <c r="B64" s="136"/>
      <c r="C64" s="132"/>
      <c r="D64" s="137"/>
      <c r="E64" s="136"/>
      <c r="F64" s="132"/>
      <c r="G64" s="137"/>
      <c r="H64" s="136"/>
      <c r="I64" s="132"/>
      <c r="J64" s="137"/>
      <c r="K64" s="132"/>
      <c r="L64" s="132"/>
      <c r="M64" s="45">
        <v>337.6</v>
      </c>
      <c r="N64" s="44">
        <v>387.8</v>
      </c>
      <c r="O64" s="44">
        <v>297.8</v>
      </c>
      <c r="P64" s="45">
        <v>685.6</v>
      </c>
      <c r="Q64" s="44">
        <v>115.9</v>
      </c>
      <c r="R64" s="44">
        <v>480.30000000000007</v>
      </c>
      <c r="S64" s="45">
        <v>596.20000000000005</v>
      </c>
      <c r="T64" s="44">
        <v>406.9</v>
      </c>
      <c r="U64" s="44">
        <v>-473.29999999999995</v>
      </c>
      <c r="V64" s="45">
        <v>-66.400000000000006</v>
      </c>
      <c r="W64" s="44">
        <v>-28.5</v>
      </c>
      <c r="X64" s="44">
        <v>154.5</v>
      </c>
      <c r="Y64" s="45">
        <v>126</v>
      </c>
      <c r="Z64" s="44">
        <v>-54.6</v>
      </c>
      <c r="AA64" s="44">
        <v>-999.6</v>
      </c>
      <c r="AB64" s="45">
        <v>-1054.2</v>
      </c>
      <c r="AC64" s="44">
        <v>-530.4</v>
      </c>
      <c r="AD64" s="44">
        <v>-513.1</v>
      </c>
      <c r="AE64" s="72">
        <v>-1043.5</v>
      </c>
      <c r="AF64" s="44">
        <v>-12.3</v>
      </c>
      <c r="AG64" s="44">
        <v>-71.8</v>
      </c>
      <c r="AH64" s="72">
        <v>-84.1</v>
      </c>
      <c r="AI64" s="44">
        <v>3.7</v>
      </c>
      <c r="AJ64" s="44">
        <v>-86.100000000000009</v>
      </c>
      <c r="AK64" s="72">
        <v>-82.4</v>
      </c>
      <c r="AL64" s="269">
        <v>92.7</v>
      </c>
      <c r="AM64" s="44">
        <v>43.600000000000009</v>
      </c>
      <c r="AN64" s="72">
        <v>136.30000000000001</v>
      </c>
      <c r="AO64" s="269">
        <v>200.1</v>
      </c>
      <c r="AP64" s="44">
        <v>153.70000000000002</v>
      </c>
      <c r="AQ64" s="72">
        <v>353.8</v>
      </c>
      <c r="AR64" s="269">
        <v>359.1</v>
      </c>
      <c r="AS64" s="44">
        <v>356.79999999999995</v>
      </c>
      <c r="AT64" s="72">
        <v>715.9</v>
      </c>
      <c r="AU64" s="269">
        <v>441.2</v>
      </c>
      <c r="AV64" s="44">
        <v>1127.8999999999999</v>
      </c>
      <c r="AW64" s="72">
        <v>1569.1</v>
      </c>
      <c r="AX64" s="269">
        <v>624.29999999999995</v>
      </c>
      <c r="AY64" s="44">
        <v>391.5</v>
      </c>
      <c r="AZ64" s="72">
        <v>1015.8</v>
      </c>
      <c r="BA64" s="269">
        <v>185.8</v>
      </c>
      <c r="BB64" s="44">
        <v>-89.200000000000017</v>
      </c>
      <c r="BC64" s="72">
        <v>96.5</v>
      </c>
      <c r="BD64" s="269">
        <v>330.3</v>
      </c>
      <c r="BE64" s="44">
        <v>863</v>
      </c>
      <c r="BF64" s="72">
        <v>1193.3</v>
      </c>
      <c r="BG64" s="269">
        <v>1643.5</v>
      </c>
      <c r="BH64" s="44">
        <v>1166.5999999999999</v>
      </c>
      <c r="BI64" s="72">
        <v>2810.1</v>
      </c>
      <c r="BJ64" s="44">
        <v>598.9</v>
      </c>
      <c r="BK64" s="44">
        <v>410.30000000000007</v>
      </c>
      <c r="BL64" s="72">
        <v>1009.2</v>
      </c>
      <c r="BM64" s="44">
        <v>439.3</v>
      </c>
    </row>
    <row r="65" spans="1:65" s="10" customFormat="1" x14ac:dyDescent="0.2">
      <c r="A65" s="54" t="s">
        <v>125</v>
      </c>
      <c r="B65" s="136"/>
      <c r="C65" s="132"/>
      <c r="D65" s="137"/>
      <c r="E65" s="136"/>
      <c r="F65" s="132"/>
      <c r="G65" s="137"/>
      <c r="H65" s="136"/>
      <c r="I65" s="132"/>
      <c r="J65" s="137"/>
      <c r="K65" s="132"/>
      <c r="L65" s="132"/>
      <c r="M65" s="45">
        <v>5.2</v>
      </c>
      <c r="N65" s="44">
        <v>9.9</v>
      </c>
      <c r="O65" s="44">
        <v>7.4999999999999982</v>
      </c>
      <c r="P65" s="45">
        <v>17.399999999999999</v>
      </c>
      <c r="Q65" s="44">
        <v>4.8</v>
      </c>
      <c r="R65" s="44">
        <v>11.3</v>
      </c>
      <c r="S65" s="45">
        <v>16.100000000000001</v>
      </c>
      <c r="T65" s="44">
        <v>0.2</v>
      </c>
      <c r="U65" s="44">
        <v>-0.60000000000000009</v>
      </c>
      <c r="V65" s="45">
        <v>-0.4</v>
      </c>
      <c r="W65" s="44">
        <v>7</v>
      </c>
      <c r="X65" s="44">
        <v>6.5</v>
      </c>
      <c r="Y65" s="45">
        <v>13.5</v>
      </c>
      <c r="Z65" s="44">
        <v>5.4</v>
      </c>
      <c r="AA65" s="44">
        <v>8.4</v>
      </c>
      <c r="AB65" s="45">
        <v>13.8</v>
      </c>
      <c r="AC65" s="44">
        <v>6.7</v>
      </c>
      <c r="AD65" s="44">
        <v>8.8999999999999986</v>
      </c>
      <c r="AE65" s="72">
        <v>15.6</v>
      </c>
      <c r="AF65" s="44">
        <v>7</v>
      </c>
      <c r="AG65" s="44">
        <v>14.5</v>
      </c>
      <c r="AH65" s="72">
        <v>21.5</v>
      </c>
      <c r="AI65" s="44">
        <v>23.2</v>
      </c>
      <c r="AJ65" s="44">
        <v>19.000000000000004</v>
      </c>
      <c r="AK65" s="72">
        <v>42.2</v>
      </c>
      <c r="AL65" s="269">
        <v>21.9</v>
      </c>
      <c r="AM65" s="44">
        <v>18.899999999999999</v>
      </c>
      <c r="AN65" s="72">
        <v>40.799999999999997</v>
      </c>
      <c r="AO65" s="269">
        <v>26.5</v>
      </c>
      <c r="AP65" s="44">
        <v>36</v>
      </c>
      <c r="AQ65" s="72">
        <v>62.5</v>
      </c>
      <c r="AR65" s="269">
        <v>46.1</v>
      </c>
      <c r="AS65" s="44">
        <v>11.899999999999999</v>
      </c>
      <c r="AT65" s="72">
        <v>58</v>
      </c>
      <c r="AU65" s="269">
        <v>31.2</v>
      </c>
      <c r="AV65" s="44">
        <v>28.3</v>
      </c>
      <c r="AW65" s="72">
        <v>59.5</v>
      </c>
      <c r="AX65" s="269">
        <v>12.9</v>
      </c>
      <c r="AY65" s="44">
        <v>-18.600000000000001</v>
      </c>
      <c r="AZ65" s="72">
        <v>-5.7</v>
      </c>
      <c r="BA65" s="269">
        <v>7.8</v>
      </c>
      <c r="BB65" s="44">
        <v>19.099999999999998</v>
      </c>
      <c r="BC65" s="72">
        <v>27</v>
      </c>
      <c r="BD65" s="269">
        <v>43</v>
      </c>
      <c r="BE65" s="44">
        <v>71.2</v>
      </c>
      <c r="BF65" s="72">
        <v>114.2</v>
      </c>
      <c r="BG65" s="269">
        <v>103.6</v>
      </c>
      <c r="BH65" s="44">
        <v>69.300000000000011</v>
      </c>
      <c r="BI65" s="72">
        <v>172.9</v>
      </c>
      <c r="BJ65" s="44">
        <v>40</v>
      </c>
      <c r="BK65" s="44">
        <v>49.3</v>
      </c>
      <c r="BL65" s="72">
        <v>89.3</v>
      </c>
      <c r="BM65" s="44">
        <v>77.3</v>
      </c>
    </row>
    <row r="66" spans="1:65" s="6" customFormat="1" x14ac:dyDescent="0.2">
      <c r="A66" s="9"/>
      <c r="B66" s="47">
        <v>0</v>
      </c>
      <c r="C66" s="47">
        <v>0</v>
      </c>
      <c r="D66" s="48">
        <v>0</v>
      </c>
      <c r="E66" s="47">
        <v>0</v>
      </c>
      <c r="F66" s="47">
        <v>0</v>
      </c>
      <c r="G66" s="48">
        <v>0</v>
      </c>
      <c r="H66" s="47">
        <v>0</v>
      </c>
      <c r="I66" s="47">
        <v>0</v>
      </c>
      <c r="J66" s="48">
        <v>0</v>
      </c>
      <c r="K66" s="47">
        <v>0</v>
      </c>
      <c r="L66" s="47">
        <v>0</v>
      </c>
      <c r="M66" s="48">
        <v>342.8</v>
      </c>
      <c r="N66" s="47">
        <v>397.7</v>
      </c>
      <c r="O66" s="47">
        <v>305.3</v>
      </c>
      <c r="P66" s="48">
        <v>703</v>
      </c>
      <c r="Q66" s="47">
        <v>120.7</v>
      </c>
      <c r="R66" s="47">
        <v>491.60000000000008</v>
      </c>
      <c r="S66" s="48">
        <v>612.30000000000007</v>
      </c>
      <c r="T66" s="47">
        <v>407.09999999999997</v>
      </c>
      <c r="U66" s="47">
        <v>-473.9</v>
      </c>
      <c r="V66" s="48">
        <v>-66.800000000000011</v>
      </c>
      <c r="W66" s="47">
        <v>-21.5</v>
      </c>
      <c r="X66" s="47">
        <v>161</v>
      </c>
      <c r="Y66" s="48">
        <v>139.5</v>
      </c>
      <c r="Z66" s="47">
        <v>-49.2</v>
      </c>
      <c r="AA66" s="47">
        <v>-991.2</v>
      </c>
      <c r="AB66" s="48">
        <v>-1040.4000000000001</v>
      </c>
      <c r="AC66" s="47">
        <v>-523.69999999999993</v>
      </c>
      <c r="AD66" s="47">
        <v>-504.20000000000005</v>
      </c>
      <c r="AE66" s="74">
        <v>-1027.9000000000001</v>
      </c>
      <c r="AF66" s="47">
        <v>-5.3000000000000007</v>
      </c>
      <c r="AG66" s="47">
        <v>-57.3</v>
      </c>
      <c r="AH66" s="74">
        <v>-62.599999999999994</v>
      </c>
      <c r="AI66" s="47">
        <v>26.9</v>
      </c>
      <c r="AJ66" s="47">
        <v>-67.100000000000009</v>
      </c>
      <c r="AK66" s="74">
        <v>-40.200000000000003</v>
      </c>
      <c r="AL66" s="271">
        <v>114.6</v>
      </c>
      <c r="AM66" s="47">
        <v>62.500000000000007</v>
      </c>
      <c r="AN66" s="74">
        <v>177.10000000000002</v>
      </c>
      <c r="AO66" s="271">
        <v>226.6</v>
      </c>
      <c r="AP66" s="47">
        <v>189.70000000000002</v>
      </c>
      <c r="AQ66" s="74">
        <v>416.3</v>
      </c>
      <c r="AR66" s="271">
        <v>405.20000000000005</v>
      </c>
      <c r="AS66" s="47">
        <v>368.69999999999993</v>
      </c>
      <c r="AT66" s="74">
        <v>773.9</v>
      </c>
      <c r="AU66" s="271">
        <v>472.4</v>
      </c>
      <c r="AV66" s="47">
        <v>1156.1999999999998</v>
      </c>
      <c r="AW66" s="74">
        <v>1628.6</v>
      </c>
      <c r="AX66" s="271">
        <v>637.20000000000005</v>
      </c>
      <c r="AY66" s="47">
        <v>372.9</v>
      </c>
      <c r="AZ66" s="74">
        <v>1010.1</v>
      </c>
      <c r="BA66" s="271">
        <v>193.6</v>
      </c>
      <c r="BB66" s="47">
        <v>-70.099999999999994</v>
      </c>
      <c r="BC66" s="74">
        <v>123.5</v>
      </c>
      <c r="BD66" s="271">
        <v>373.3</v>
      </c>
      <c r="BE66" s="47">
        <v>934.2</v>
      </c>
      <c r="BF66" s="74">
        <v>1307.5</v>
      </c>
      <c r="BG66" s="271">
        <v>1747.1</v>
      </c>
      <c r="BH66" s="47">
        <v>1235.9000000000001</v>
      </c>
      <c r="BI66" s="74">
        <v>2983</v>
      </c>
      <c r="BJ66" s="47">
        <v>638.9</v>
      </c>
      <c r="BK66" s="47">
        <v>459.6</v>
      </c>
      <c r="BL66" s="74">
        <v>1098.5</v>
      </c>
      <c r="BM66" s="47">
        <v>515.6</v>
      </c>
    </row>
    <row r="67" spans="1:65" s="10" customFormat="1" x14ac:dyDescent="0.2">
      <c r="A67" s="7"/>
      <c r="B67" s="37"/>
      <c r="C67" s="37"/>
      <c r="D67" s="41"/>
      <c r="E67" s="37"/>
      <c r="F67" s="37"/>
      <c r="G67" s="41"/>
      <c r="H67" s="37"/>
      <c r="I67" s="37"/>
      <c r="J67" s="41"/>
      <c r="K67" s="37"/>
      <c r="L67" s="37"/>
      <c r="M67" s="41"/>
      <c r="N67" s="37"/>
      <c r="O67" s="37"/>
      <c r="P67" s="41"/>
      <c r="Q67" s="37"/>
      <c r="R67" s="37"/>
      <c r="S67" s="41"/>
      <c r="T67" s="37"/>
      <c r="U67" s="37"/>
      <c r="V67" s="41"/>
      <c r="W67" s="37"/>
      <c r="X67" s="37"/>
      <c r="Y67" s="41"/>
      <c r="Z67" s="37"/>
      <c r="AA67" s="37"/>
      <c r="AB67" s="41"/>
      <c r="AC67" s="37"/>
      <c r="AD67" s="37"/>
      <c r="AE67" s="70"/>
      <c r="AF67" s="37"/>
      <c r="AG67" s="37"/>
      <c r="AH67" s="70"/>
      <c r="AI67" s="37"/>
      <c r="AJ67" s="37"/>
      <c r="AK67" s="70"/>
      <c r="AL67" s="37"/>
      <c r="AM67" s="37"/>
      <c r="AN67" s="70"/>
      <c r="AO67" s="37"/>
      <c r="AP67" s="37"/>
      <c r="AQ67" s="70"/>
      <c r="AR67" s="37"/>
      <c r="AS67" s="37"/>
      <c r="AT67" s="70"/>
      <c r="AU67" s="37"/>
      <c r="AV67" s="37"/>
      <c r="AW67" s="70"/>
      <c r="AX67" s="37"/>
      <c r="AY67" s="37"/>
      <c r="AZ67" s="70"/>
      <c r="BA67" s="37"/>
      <c r="BB67" s="37"/>
      <c r="BC67" s="70"/>
      <c r="BD67" s="37"/>
      <c r="BE67" s="37"/>
      <c r="BF67" s="70"/>
      <c r="BG67" s="37"/>
      <c r="BH67" s="37"/>
      <c r="BI67" s="70"/>
      <c r="BJ67" s="37"/>
      <c r="BK67" s="37"/>
      <c r="BL67" s="70"/>
      <c r="BM67" s="37"/>
    </row>
    <row r="68" spans="1:65" x14ac:dyDescent="0.2">
      <c r="AE68" s="76"/>
      <c r="AH68" s="76"/>
      <c r="AK68" s="76"/>
      <c r="AN68" s="76"/>
      <c r="AQ68" s="76"/>
      <c r="AT68" s="76"/>
      <c r="AW68" s="76"/>
      <c r="AZ68" s="76"/>
      <c r="BC68" s="76"/>
      <c r="BF68" s="76"/>
      <c r="BI68" s="76"/>
      <c r="BL68" s="76"/>
    </row>
    <row r="69" spans="1:65" x14ac:dyDescent="0.2">
      <c r="AB69" s="210" t="s">
        <v>216</v>
      </c>
      <c r="AE69" s="76"/>
      <c r="AH69" s="76"/>
      <c r="AK69" s="76"/>
      <c r="AN69" s="76"/>
      <c r="AQ69" s="76"/>
      <c r="AT69" s="76"/>
      <c r="AW69" s="76"/>
      <c r="AZ69" s="76"/>
      <c r="BC69" s="76"/>
      <c r="BF69" s="76"/>
      <c r="BI69" s="76"/>
      <c r="BL69" s="76"/>
    </row>
    <row r="70" spans="1:65" x14ac:dyDescent="0.2">
      <c r="AE70" s="76"/>
      <c r="AH70" s="76"/>
      <c r="AK70" s="76"/>
      <c r="AN70" s="76"/>
      <c r="AQ70" s="76"/>
      <c r="AT70" s="76"/>
      <c r="AW70" s="76"/>
      <c r="AZ70" s="76"/>
      <c r="BC70" s="76"/>
      <c r="BF70" s="76"/>
      <c r="BI70" s="76"/>
      <c r="BL70" s="76"/>
    </row>
    <row r="71" spans="1:65" x14ac:dyDescent="0.2">
      <c r="AE71" s="76"/>
      <c r="AH71" s="76"/>
      <c r="AK71" s="76"/>
      <c r="AN71" s="76"/>
      <c r="AQ71" s="76"/>
      <c r="AT71" s="76"/>
      <c r="AW71" s="76"/>
      <c r="AZ71" s="76"/>
      <c r="BC71" s="76"/>
      <c r="BF71" s="76"/>
      <c r="BI71" s="76"/>
      <c r="BL71" s="76"/>
    </row>
  </sheetData>
  <phoneticPr fontId="0" type="noConversion"/>
  <pageMargins left="0.19685039370078741" right="0.19685039370078741" top="0.59055118110236227" bottom="0.59055118110236227" header="0.19685039370078741" footer="0.19685039370078741"/>
  <pageSetup paperSize="8" scale="78" orientation="landscape" r:id="rId1"/>
  <headerFooter alignWithMargins="0">
    <oddFooter>&amp;L&amp;F&amp;C&amp;A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74"/>
  <sheetViews>
    <sheetView zoomScale="90" zoomScaleNormal="90" workbookViewId="0">
      <pane xSplit="1" ySplit="4" topLeftCell="B5" activePane="bottomRight" state="frozen"/>
      <selection activeCell="BN3" sqref="BN3"/>
      <selection pane="topRight" activeCell="BN3" sqref="BN3"/>
      <selection pane="bottomLeft" activeCell="BN3" sqref="BN3"/>
      <selection pane="bottomRight" activeCell="BN3" sqref="BN3"/>
    </sheetView>
  </sheetViews>
  <sheetFormatPr defaultColWidth="9.28515625" defaultRowHeight="12.75" outlineLevelCol="1" x14ac:dyDescent="0.2"/>
  <cols>
    <col min="1" max="1" width="50.7109375" style="1" customWidth="1"/>
    <col min="2" max="3" width="9.5703125" style="1" hidden="1" customWidth="1" outlineLevel="1"/>
    <col min="4" max="4" width="9.42578125" style="40" hidden="1" customWidth="1" outlineLevel="1"/>
    <col min="5" max="6" width="9.5703125" style="1" hidden="1" customWidth="1" outlineLevel="1"/>
    <col min="7" max="7" width="9.42578125" style="40" hidden="1" customWidth="1" outlineLevel="1"/>
    <col min="8" max="9" width="9.5703125" style="1" hidden="1" customWidth="1" outlineLevel="1"/>
    <col min="10" max="10" width="9.42578125" style="40" hidden="1" customWidth="1" outlineLevel="1"/>
    <col min="11" max="12" width="9.5703125" style="1" hidden="1" customWidth="1" outlineLevel="1"/>
    <col min="13" max="13" width="9.42578125" style="40" hidden="1" customWidth="1" outlineLevel="1"/>
    <col min="14" max="15" width="9.5703125" style="1" hidden="1" customWidth="1" outlineLevel="1"/>
    <col min="16" max="16" width="10.7109375" style="40" hidden="1" customWidth="1" outlineLevel="1"/>
    <col min="17" max="17" width="9.5703125" style="1" hidden="1" customWidth="1" outlineLevel="1"/>
    <col min="18" max="18" width="10.5703125" style="1" hidden="1" customWidth="1" outlineLevel="1"/>
    <col min="19" max="19" width="11.140625" style="40" hidden="1" customWidth="1" outlineLevel="1"/>
    <col min="20" max="20" width="10.5703125" style="1" hidden="1" customWidth="1" outlineLevel="1"/>
    <col min="21" max="21" width="9.5703125" style="1" hidden="1" customWidth="1" outlineLevel="1"/>
    <col min="22" max="22" width="11.28515625" style="40" hidden="1" customWidth="1" outlineLevel="1"/>
    <col min="23" max="23" width="9.5703125" style="1" hidden="1" customWidth="1" outlineLevel="1"/>
    <col min="24" max="24" width="10.28515625" style="1" hidden="1" customWidth="1" outlineLevel="1"/>
    <col min="25" max="25" width="9.42578125" style="40" hidden="1" customWidth="1" outlineLevel="1"/>
    <col min="26" max="27" width="9.5703125" style="1" hidden="1" customWidth="1" outlineLevel="1"/>
    <col min="28" max="28" width="9.42578125" style="40" hidden="1" customWidth="1" outlineLevel="1"/>
    <col min="29" max="30" width="9.5703125" style="1" hidden="1" customWidth="1" outlineLevel="1"/>
    <col min="31" max="31" width="10.7109375" style="77" hidden="1" customWidth="1" outlineLevel="1"/>
    <col min="32" max="33" width="9.5703125" style="1" hidden="1" customWidth="1" outlineLevel="1"/>
    <col min="34" max="34" width="10" style="77" hidden="1" customWidth="1" outlineLevel="1"/>
    <col min="35" max="36" width="9.5703125" style="1" hidden="1" customWidth="1" outlineLevel="1"/>
    <col min="37" max="37" width="10" style="77" customWidth="1" collapsed="1"/>
    <col min="38" max="39" width="9.5703125" style="1" hidden="1" customWidth="1" outlineLevel="1"/>
    <col min="40" max="40" width="10" style="77" customWidth="1" collapsed="1"/>
    <col min="41" max="42" width="9.5703125" style="1" hidden="1" customWidth="1" outlineLevel="1"/>
    <col min="43" max="43" width="10" style="77" customWidth="1" collapsed="1"/>
    <col min="44" max="45" width="9.5703125" style="1" hidden="1" customWidth="1" outlineLevel="1"/>
    <col min="46" max="46" width="10" style="77" customWidth="1" collapsed="1"/>
    <col min="47" max="48" width="9.5703125" style="1" hidden="1" customWidth="1" outlineLevel="1"/>
    <col min="49" max="49" width="11.28515625" style="77" customWidth="1" collapsed="1"/>
    <col min="50" max="51" width="9.5703125" style="1" customWidth="1"/>
    <col min="52" max="52" width="10.7109375" style="77" customWidth="1"/>
    <col min="53" max="54" width="9.5703125" style="1" customWidth="1"/>
    <col min="55" max="55" width="10.7109375" style="77" customWidth="1"/>
    <col min="56" max="57" width="9.5703125" style="1" customWidth="1"/>
    <col min="58" max="58" width="10.7109375" style="77" customWidth="1"/>
    <col min="59" max="60" width="9.5703125" style="1" customWidth="1"/>
    <col min="61" max="61" width="10.7109375" style="77" customWidth="1"/>
    <col min="62" max="62" width="10.7109375" style="1" customWidth="1"/>
    <col min="63" max="63" width="9.5703125" style="1" customWidth="1"/>
    <col min="64" max="64" width="10.7109375" style="77" customWidth="1"/>
    <col min="65" max="65" width="10.7109375" style="1" customWidth="1"/>
    <col min="66" max="16384" width="9.28515625" style="1"/>
  </cols>
  <sheetData>
    <row r="1" spans="1:65" ht="15.75" x14ac:dyDescent="0.25">
      <c r="A1" s="101" t="s">
        <v>126</v>
      </c>
      <c r="B1" s="109"/>
      <c r="C1" s="109"/>
      <c r="D1" s="126"/>
      <c r="E1" s="109"/>
      <c r="F1" s="109"/>
      <c r="G1" s="126"/>
      <c r="H1" s="109"/>
      <c r="I1" s="109"/>
      <c r="J1" s="126"/>
      <c r="K1" s="109"/>
      <c r="L1" s="109"/>
      <c r="M1" s="126"/>
      <c r="N1" s="109"/>
      <c r="O1" s="109"/>
      <c r="P1" s="126"/>
      <c r="Q1" s="109"/>
      <c r="R1" s="109"/>
      <c r="S1" s="126"/>
      <c r="T1" s="109"/>
      <c r="U1" s="109"/>
      <c r="V1" s="126"/>
      <c r="W1" s="109"/>
      <c r="X1" s="109"/>
      <c r="Y1" s="126"/>
      <c r="Z1" s="109"/>
      <c r="AA1" s="109"/>
      <c r="AB1" s="126"/>
      <c r="AC1" s="109"/>
      <c r="AD1" s="109"/>
      <c r="AE1" s="126"/>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row>
    <row r="2" spans="1:65" x14ac:dyDescent="0.2">
      <c r="A2" s="109"/>
      <c r="B2" s="109"/>
      <c r="C2" s="109"/>
      <c r="D2" s="126"/>
      <c r="E2" s="109"/>
      <c r="F2" s="109"/>
      <c r="G2" s="126"/>
      <c r="H2" s="109"/>
      <c r="I2" s="109"/>
      <c r="J2" s="126"/>
      <c r="K2" s="109"/>
      <c r="L2" s="109"/>
      <c r="M2" s="126"/>
      <c r="N2" s="109"/>
      <c r="O2" s="109"/>
      <c r="P2" s="126"/>
      <c r="Q2" s="109"/>
      <c r="R2" s="109"/>
      <c r="S2" s="126"/>
      <c r="T2" s="109"/>
      <c r="U2" s="109"/>
      <c r="V2" s="126"/>
      <c r="W2" s="109"/>
      <c r="X2" s="109"/>
      <c r="Y2" s="126"/>
      <c r="Z2" s="109"/>
      <c r="AA2" s="109"/>
      <c r="AB2" s="126"/>
      <c r="AC2" s="109"/>
      <c r="AD2" s="109"/>
      <c r="AE2" s="126"/>
      <c r="AF2" s="109"/>
      <c r="AG2" s="109"/>
      <c r="AH2" s="126"/>
      <c r="AI2" s="109"/>
      <c r="AJ2" s="109"/>
      <c r="AK2" s="126"/>
      <c r="AL2" s="109"/>
      <c r="AM2" s="109"/>
      <c r="AN2" s="126"/>
      <c r="AO2" s="109"/>
      <c r="AP2" s="109"/>
      <c r="AQ2" s="126"/>
      <c r="AR2" s="126"/>
      <c r="AS2" s="109"/>
      <c r="AT2" s="126"/>
      <c r="AU2" s="109"/>
      <c r="AV2" s="109"/>
      <c r="AW2" s="126"/>
      <c r="AX2" s="109"/>
      <c r="AY2" s="109"/>
      <c r="AZ2" s="126"/>
      <c r="BA2" s="109"/>
      <c r="BB2" s="109"/>
      <c r="BC2" s="126"/>
      <c r="BD2" s="109"/>
      <c r="BE2" s="109"/>
      <c r="BF2" s="126"/>
      <c r="BG2" s="109"/>
      <c r="BH2" s="109"/>
      <c r="BI2" s="109"/>
      <c r="BJ2" s="109"/>
      <c r="BK2" s="109"/>
      <c r="BL2" s="109"/>
      <c r="BM2" s="109"/>
    </row>
    <row r="3" spans="1:65" x14ac:dyDescent="0.2">
      <c r="A3" s="129" t="s">
        <v>215</v>
      </c>
      <c r="B3" s="128" t="s">
        <v>84</v>
      </c>
      <c r="C3" s="128" t="s">
        <v>90</v>
      </c>
      <c r="D3" s="127" t="s">
        <v>91</v>
      </c>
      <c r="E3" s="128" t="s">
        <v>84</v>
      </c>
      <c r="F3" s="128" t="s">
        <v>90</v>
      </c>
      <c r="G3" s="127" t="s">
        <v>91</v>
      </c>
      <c r="H3" s="128" t="s">
        <v>84</v>
      </c>
      <c r="I3" s="128" t="s">
        <v>90</v>
      </c>
      <c r="J3" s="127" t="s">
        <v>91</v>
      </c>
      <c r="K3" s="128" t="s">
        <v>84</v>
      </c>
      <c r="L3" s="128" t="s">
        <v>90</v>
      </c>
      <c r="M3" s="127" t="s">
        <v>91</v>
      </c>
      <c r="N3" s="128" t="s">
        <v>84</v>
      </c>
      <c r="O3" s="128" t="s">
        <v>90</v>
      </c>
      <c r="P3" s="127" t="s">
        <v>91</v>
      </c>
      <c r="Q3" s="128" t="s">
        <v>84</v>
      </c>
      <c r="R3" s="128" t="s">
        <v>90</v>
      </c>
      <c r="S3" s="127" t="s">
        <v>91</v>
      </c>
      <c r="T3" s="128" t="s">
        <v>84</v>
      </c>
      <c r="U3" s="128" t="s">
        <v>90</v>
      </c>
      <c r="V3" s="127" t="s">
        <v>91</v>
      </c>
      <c r="W3" s="128" t="s">
        <v>84</v>
      </c>
      <c r="X3" s="128" t="s">
        <v>90</v>
      </c>
      <c r="Y3" s="127" t="s">
        <v>91</v>
      </c>
      <c r="Z3" s="128" t="s">
        <v>84</v>
      </c>
      <c r="AA3" s="128" t="s">
        <v>90</v>
      </c>
      <c r="AB3" s="127" t="s">
        <v>91</v>
      </c>
      <c r="AC3" s="128" t="s">
        <v>84</v>
      </c>
      <c r="AD3" s="128" t="s">
        <v>90</v>
      </c>
      <c r="AE3" s="127" t="s">
        <v>91</v>
      </c>
      <c r="AF3" s="128" t="s">
        <v>84</v>
      </c>
      <c r="AG3" s="128" t="s">
        <v>90</v>
      </c>
      <c r="AH3" s="127" t="s">
        <v>91</v>
      </c>
      <c r="AI3" s="128" t="s">
        <v>84</v>
      </c>
      <c r="AJ3" s="128" t="s">
        <v>90</v>
      </c>
      <c r="AK3" s="127" t="s">
        <v>91</v>
      </c>
      <c r="AL3" s="128" t="s">
        <v>84</v>
      </c>
      <c r="AM3" s="128" t="s">
        <v>90</v>
      </c>
      <c r="AN3" s="127" t="s">
        <v>91</v>
      </c>
      <c r="AO3" s="128" t="s">
        <v>84</v>
      </c>
      <c r="AP3" s="128" t="s">
        <v>90</v>
      </c>
      <c r="AQ3" s="127" t="s">
        <v>91</v>
      </c>
      <c r="AR3" s="128" t="s">
        <v>84</v>
      </c>
      <c r="AS3" s="128" t="s">
        <v>90</v>
      </c>
      <c r="AT3" s="127" t="s">
        <v>91</v>
      </c>
      <c r="AU3" s="128" t="s">
        <v>84</v>
      </c>
      <c r="AV3" s="128" t="s">
        <v>90</v>
      </c>
      <c r="AW3" s="127" t="s">
        <v>91</v>
      </c>
      <c r="AX3" s="128" t="s">
        <v>84</v>
      </c>
      <c r="AY3" s="128" t="s">
        <v>90</v>
      </c>
      <c r="AZ3" s="127" t="s">
        <v>91</v>
      </c>
      <c r="BA3" s="128" t="s">
        <v>84</v>
      </c>
      <c r="BB3" s="128" t="s">
        <v>90</v>
      </c>
      <c r="BC3" s="127" t="s">
        <v>91</v>
      </c>
      <c r="BD3" s="128" t="s">
        <v>84</v>
      </c>
      <c r="BE3" s="128" t="s">
        <v>90</v>
      </c>
      <c r="BF3" s="127" t="s">
        <v>91</v>
      </c>
      <c r="BG3" s="128" t="s">
        <v>84</v>
      </c>
      <c r="BH3" s="128" t="s">
        <v>90</v>
      </c>
      <c r="BI3" s="127" t="s">
        <v>91</v>
      </c>
      <c r="BJ3" s="128" t="s">
        <v>84</v>
      </c>
      <c r="BK3" s="128" t="s">
        <v>90</v>
      </c>
      <c r="BL3" s="127" t="s">
        <v>91</v>
      </c>
      <c r="BM3" s="128" t="s">
        <v>84</v>
      </c>
    </row>
    <row r="4" spans="1:65" x14ac:dyDescent="0.2">
      <c r="A4" s="86"/>
      <c r="B4" s="128">
        <v>2003</v>
      </c>
      <c r="C4" s="128">
        <v>2003</v>
      </c>
      <c r="D4" s="127">
        <v>2003</v>
      </c>
      <c r="E4" s="128">
        <v>2004</v>
      </c>
      <c r="F4" s="128">
        <v>2004</v>
      </c>
      <c r="G4" s="127">
        <v>2004</v>
      </c>
      <c r="H4" s="128">
        <v>2005</v>
      </c>
      <c r="I4" s="128">
        <v>2005</v>
      </c>
      <c r="J4" s="127">
        <v>2005</v>
      </c>
      <c r="K4" s="128">
        <v>2006</v>
      </c>
      <c r="L4" s="128">
        <v>2006</v>
      </c>
      <c r="M4" s="127">
        <v>2006</v>
      </c>
      <c r="N4" s="128">
        <v>2007</v>
      </c>
      <c r="O4" s="128">
        <v>2007</v>
      </c>
      <c r="P4" s="127">
        <v>2007</v>
      </c>
      <c r="Q4" s="128">
        <v>2008</v>
      </c>
      <c r="R4" s="128">
        <v>2008</v>
      </c>
      <c r="S4" s="127">
        <v>2008</v>
      </c>
      <c r="T4" s="128">
        <v>2009</v>
      </c>
      <c r="U4" s="128">
        <v>2009</v>
      </c>
      <c r="V4" s="127">
        <v>2009</v>
      </c>
      <c r="W4" s="128">
        <v>2010</v>
      </c>
      <c r="X4" s="128">
        <v>2010</v>
      </c>
      <c r="Y4" s="127">
        <v>2010</v>
      </c>
      <c r="Z4" s="128">
        <v>2011</v>
      </c>
      <c r="AA4" s="128">
        <v>2011</v>
      </c>
      <c r="AB4" s="127">
        <v>2011</v>
      </c>
      <c r="AC4" s="128">
        <v>2012</v>
      </c>
      <c r="AD4" s="128">
        <v>2012</v>
      </c>
      <c r="AE4" s="127">
        <v>2012</v>
      </c>
      <c r="AF4" s="128">
        <v>2013</v>
      </c>
      <c r="AG4" s="128">
        <v>2013</v>
      </c>
      <c r="AH4" s="127">
        <v>2013</v>
      </c>
      <c r="AI4" s="128">
        <v>2014</v>
      </c>
      <c r="AJ4" s="128">
        <v>2014</v>
      </c>
      <c r="AK4" s="127">
        <v>2014</v>
      </c>
      <c r="AL4" s="128">
        <v>2015</v>
      </c>
      <c r="AM4" s="128">
        <v>2015</v>
      </c>
      <c r="AN4" s="127">
        <v>2015</v>
      </c>
      <c r="AO4" s="128">
        <v>2016</v>
      </c>
      <c r="AP4" s="128">
        <v>2016</v>
      </c>
      <c r="AQ4" s="127">
        <v>2016</v>
      </c>
      <c r="AR4" s="128">
        <v>2017</v>
      </c>
      <c r="AS4" s="128">
        <v>2017</v>
      </c>
      <c r="AT4" s="127">
        <v>2017</v>
      </c>
      <c r="AU4" s="128">
        <v>2018</v>
      </c>
      <c r="AV4" s="128">
        <v>2018</v>
      </c>
      <c r="AW4" s="127">
        <v>2018</v>
      </c>
      <c r="AX4" s="128">
        <v>2019</v>
      </c>
      <c r="AY4" s="128">
        <v>2019</v>
      </c>
      <c r="AZ4" s="127">
        <v>2019</v>
      </c>
      <c r="BA4" s="128">
        <v>2020</v>
      </c>
      <c r="BB4" s="128">
        <v>2020</v>
      </c>
      <c r="BC4" s="127">
        <v>2020</v>
      </c>
      <c r="BD4" s="128">
        <v>2021</v>
      </c>
      <c r="BE4" s="128">
        <v>2021</v>
      </c>
      <c r="BF4" s="127">
        <v>2021</v>
      </c>
      <c r="BG4" s="128">
        <v>2022</v>
      </c>
      <c r="BH4" s="128">
        <v>2022</v>
      </c>
      <c r="BI4" s="127">
        <v>2022</v>
      </c>
      <c r="BJ4" s="128">
        <v>2023</v>
      </c>
      <c r="BK4" s="128">
        <v>2023</v>
      </c>
      <c r="BL4" s="127">
        <v>2023</v>
      </c>
      <c r="BM4" s="128">
        <v>2024</v>
      </c>
    </row>
    <row r="5" spans="1:65" x14ac:dyDescent="0.2">
      <c r="B5" s="37"/>
      <c r="C5" s="37"/>
      <c r="D5" s="41"/>
      <c r="E5" s="37"/>
      <c r="F5" s="37"/>
      <c r="G5" s="41"/>
      <c r="H5" s="37"/>
      <c r="I5" s="37"/>
      <c r="J5" s="41"/>
      <c r="K5" s="37"/>
      <c r="L5" s="37"/>
      <c r="M5" s="41"/>
      <c r="N5" s="37"/>
      <c r="O5" s="37"/>
      <c r="P5" s="41"/>
      <c r="Q5" s="37"/>
      <c r="R5" s="37"/>
      <c r="S5" s="41"/>
      <c r="T5" s="37"/>
      <c r="U5" s="37"/>
      <c r="V5" s="41"/>
      <c r="W5" s="37"/>
      <c r="X5" s="37"/>
      <c r="Y5" s="41"/>
      <c r="Z5" s="37"/>
      <c r="AA5" s="37"/>
      <c r="AB5" s="41"/>
      <c r="AC5" s="37"/>
      <c r="AD5" s="37"/>
      <c r="AE5" s="70"/>
      <c r="AF5" s="37"/>
      <c r="AG5" s="37"/>
      <c r="AH5" s="70"/>
      <c r="AI5" s="244"/>
      <c r="AJ5" s="37"/>
      <c r="AK5" s="37"/>
      <c r="AL5" s="244"/>
      <c r="AM5" s="37"/>
      <c r="AN5" s="37"/>
      <c r="AO5" s="244"/>
      <c r="AP5" s="37"/>
      <c r="AQ5" s="37"/>
      <c r="AR5" s="244"/>
      <c r="AS5" s="37"/>
      <c r="AT5" s="37"/>
      <c r="AU5" s="244"/>
      <c r="AV5" s="37"/>
      <c r="AW5" s="37"/>
      <c r="AX5" s="37"/>
      <c r="AY5" s="37"/>
      <c r="AZ5" s="37"/>
      <c r="BA5" s="37"/>
      <c r="BB5" s="37"/>
      <c r="BC5" s="37"/>
      <c r="BD5" s="37"/>
      <c r="BE5" s="37"/>
      <c r="BF5" s="37"/>
      <c r="BG5" s="37"/>
      <c r="BH5" s="37"/>
      <c r="BI5" s="37"/>
      <c r="BJ5" s="37"/>
      <c r="BK5" s="37"/>
      <c r="BL5" s="37"/>
      <c r="BM5" s="37"/>
    </row>
    <row r="6" spans="1:65" x14ac:dyDescent="0.2">
      <c r="A6" s="2" t="s">
        <v>127</v>
      </c>
      <c r="B6" s="37"/>
      <c r="C6" s="37"/>
      <c r="D6" s="41"/>
      <c r="E6" s="37"/>
      <c r="F6" s="37"/>
      <c r="G6" s="41"/>
      <c r="H6" s="37"/>
      <c r="I6" s="37"/>
      <c r="J6" s="41"/>
      <c r="K6" s="37"/>
      <c r="L6" s="37"/>
      <c r="M6" s="41"/>
      <c r="N6" s="37"/>
      <c r="O6" s="37"/>
      <c r="P6" s="41"/>
      <c r="Q6" s="37"/>
      <c r="R6" s="37"/>
      <c r="S6" s="41"/>
      <c r="T6" s="37"/>
      <c r="U6" s="37"/>
      <c r="V6" s="41"/>
      <c r="W6" s="37"/>
      <c r="X6" s="37"/>
      <c r="Y6" s="41"/>
      <c r="Z6" s="37"/>
      <c r="AA6" s="37"/>
      <c r="AB6" s="41"/>
      <c r="AC6" s="37"/>
      <c r="AD6" s="37"/>
      <c r="AE6" s="70"/>
      <c r="AF6" s="37"/>
      <c r="AG6" s="37"/>
      <c r="AH6" s="70"/>
      <c r="AI6" s="37"/>
      <c r="AJ6" s="37"/>
      <c r="AK6" s="37"/>
      <c r="AL6" s="244"/>
      <c r="AM6" s="37"/>
      <c r="AN6" s="37"/>
      <c r="AO6" s="244"/>
      <c r="AP6" s="37"/>
      <c r="AQ6" s="37"/>
      <c r="AR6" s="244"/>
      <c r="AS6" s="37"/>
      <c r="AT6" s="37"/>
      <c r="AU6" s="244"/>
      <c r="AV6" s="37"/>
      <c r="AW6" s="37"/>
      <c r="AX6" s="37"/>
      <c r="AY6" s="37"/>
      <c r="AZ6" s="37"/>
      <c r="BA6" s="37"/>
      <c r="BB6" s="37"/>
      <c r="BC6" s="37"/>
      <c r="BD6" s="37"/>
      <c r="BE6" s="37"/>
      <c r="BF6" s="37"/>
      <c r="BG6" s="37"/>
      <c r="BH6" s="37"/>
      <c r="BI6" s="37"/>
      <c r="BJ6" s="37"/>
      <c r="BK6" s="37"/>
      <c r="BL6" s="37"/>
      <c r="BM6" s="37"/>
    </row>
    <row r="7" spans="1:65" x14ac:dyDescent="0.2">
      <c r="A7" s="1" t="s">
        <v>128</v>
      </c>
      <c r="B7" s="55">
        <v>2790</v>
      </c>
      <c r="C7" s="55">
        <v>2653.3</v>
      </c>
      <c r="D7" s="56">
        <v>5443.3</v>
      </c>
      <c r="E7" s="55">
        <v>2830.9</v>
      </c>
      <c r="F7" s="55">
        <v>3117.4</v>
      </c>
      <c r="G7" s="56">
        <v>5948.3</v>
      </c>
      <c r="H7" s="55">
        <v>4140.7</v>
      </c>
      <c r="I7" s="55">
        <v>4019.5</v>
      </c>
      <c r="J7" s="56">
        <v>8160.2</v>
      </c>
      <c r="K7" s="55">
        <v>4037.3</v>
      </c>
      <c r="L7" s="55">
        <v>4058.3</v>
      </c>
      <c r="M7" s="56">
        <v>8095.6</v>
      </c>
      <c r="N7" s="55">
        <v>4864.3999999999996</v>
      </c>
      <c r="O7" s="55">
        <v>4429.7000000000007</v>
      </c>
      <c r="P7" s="45">
        <v>9294.1</v>
      </c>
      <c r="Q7" s="55">
        <v>5189.1000000000004</v>
      </c>
      <c r="R7" s="55">
        <v>5871.5</v>
      </c>
      <c r="S7" s="56">
        <v>11060.6</v>
      </c>
      <c r="T7" s="57">
        <v>6891.9</v>
      </c>
      <c r="U7" s="55">
        <v>4529</v>
      </c>
      <c r="V7" s="56">
        <v>11420.9</v>
      </c>
      <c r="W7" s="55">
        <v>4329.5</v>
      </c>
      <c r="X7" s="55">
        <v>4543.8999999999996</v>
      </c>
      <c r="Y7" s="56">
        <v>8873.4</v>
      </c>
      <c r="Z7" s="55">
        <v>4963.8999999999996</v>
      </c>
      <c r="AA7" s="55">
        <v>4653</v>
      </c>
      <c r="AB7" s="56">
        <v>9616.9</v>
      </c>
      <c r="AC7" s="55">
        <v>4825.8999999999996</v>
      </c>
      <c r="AD7" s="55">
        <v>4206.3999999999996</v>
      </c>
      <c r="AE7" s="78">
        <v>9032.2999999999993</v>
      </c>
      <c r="AF7" s="55">
        <v>4057.8</v>
      </c>
      <c r="AG7" s="55">
        <v>3671.5999999999995</v>
      </c>
      <c r="AH7" s="78">
        <v>7729.4</v>
      </c>
      <c r="AI7" s="55">
        <v>4187.7</v>
      </c>
      <c r="AJ7" s="55">
        <v>4140.5000000000009</v>
      </c>
      <c r="AK7" s="78">
        <v>8328.2000000000007</v>
      </c>
      <c r="AL7" s="273">
        <v>4623.3999999999996</v>
      </c>
      <c r="AM7" s="55">
        <v>4365.6000000000004</v>
      </c>
      <c r="AN7" s="78">
        <v>8989</v>
      </c>
      <c r="AO7" s="273">
        <v>4849.1000000000004</v>
      </c>
      <c r="AP7" s="55">
        <v>5018</v>
      </c>
      <c r="AQ7" s="78">
        <v>9867.1</v>
      </c>
      <c r="AR7" s="273">
        <v>5591.6</v>
      </c>
      <c r="AS7" s="55">
        <v>5557.6999999999989</v>
      </c>
      <c r="AT7" s="78">
        <v>11149.3</v>
      </c>
      <c r="AU7" s="273">
        <v>5840.4</v>
      </c>
      <c r="AV7" s="55">
        <v>6084.4</v>
      </c>
      <c r="AW7" s="78">
        <v>11924.8</v>
      </c>
      <c r="AX7" s="273">
        <v>6916.7</v>
      </c>
      <c r="AY7" s="55">
        <v>6358.7</v>
      </c>
      <c r="AZ7" s="78">
        <v>13275.4</v>
      </c>
      <c r="BA7" s="273">
        <v>6134.1</v>
      </c>
      <c r="BB7" s="55">
        <v>5670.7999999999993</v>
      </c>
      <c r="BC7" s="78">
        <v>11804.9</v>
      </c>
      <c r="BD7" s="273">
        <v>6017.7</v>
      </c>
      <c r="BE7" s="55">
        <v>6869.3</v>
      </c>
      <c r="BF7" s="78">
        <v>12887</v>
      </c>
      <c r="BG7" s="273">
        <v>9628</v>
      </c>
      <c r="BH7" s="55">
        <v>9651.5999999999985</v>
      </c>
      <c r="BI7" s="78">
        <v>19279.599999999999</v>
      </c>
      <c r="BJ7" s="273">
        <v>10507.8</v>
      </c>
      <c r="BK7" s="55">
        <v>9019.5</v>
      </c>
      <c r="BL7" s="78">
        <v>19527.3</v>
      </c>
      <c r="BM7" s="273">
        <v>9414.7999999999993</v>
      </c>
    </row>
    <row r="8" spans="1:65" x14ac:dyDescent="0.2">
      <c r="A8" s="1" t="s">
        <v>129</v>
      </c>
      <c r="B8" s="55">
        <v>-2413.8000000000002</v>
      </c>
      <c r="C8" s="55">
        <v>-2281.5</v>
      </c>
      <c r="D8" s="56">
        <v>-4695.3</v>
      </c>
      <c r="E8" s="55">
        <v>-2480</v>
      </c>
      <c r="F8" s="55">
        <v>-2619.8999999999996</v>
      </c>
      <c r="G8" s="56">
        <v>-5099.8999999999996</v>
      </c>
      <c r="H8" s="55">
        <v>-3569.6</v>
      </c>
      <c r="I8" s="55">
        <v>-3514.7999999999997</v>
      </c>
      <c r="J8" s="56">
        <v>-7084.4</v>
      </c>
      <c r="K8" s="55">
        <v>-3873</v>
      </c>
      <c r="L8" s="55">
        <v>-3750.8999999999996</v>
      </c>
      <c r="M8" s="56">
        <v>-7623.9</v>
      </c>
      <c r="N8" s="55">
        <v>-4252.7</v>
      </c>
      <c r="O8" s="55">
        <v>-3891.9000000000005</v>
      </c>
      <c r="P8" s="45">
        <v>-8144.6</v>
      </c>
      <c r="Q8" s="55">
        <v>-4645.1000000000004</v>
      </c>
      <c r="R8" s="55">
        <v>-4942.7999999999993</v>
      </c>
      <c r="S8" s="56">
        <v>-9587.9</v>
      </c>
      <c r="T8" s="57">
        <v>-6846.5</v>
      </c>
      <c r="U8" s="55">
        <v>-3822.7000000000007</v>
      </c>
      <c r="V8" s="56">
        <v>-10669.2</v>
      </c>
      <c r="W8" s="55">
        <v>-4100.8999999999996</v>
      </c>
      <c r="X8" s="55">
        <v>-4402.8999999999996</v>
      </c>
      <c r="Y8" s="56">
        <v>-8503.7999999999993</v>
      </c>
      <c r="Z8" s="55">
        <v>-5028</v>
      </c>
      <c r="AA8" s="55">
        <v>-4602.1000000000004</v>
      </c>
      <c r="AB8" s="56">
        <v>-9630.1</v>
      </c>
      <c r="AC8" s="55">
        <v>-4877.5</v>
      </c>
      <c r="AD8" s="55">
        <v>-3899.2000000000007</v>
      </c>
      <c r="AE8" s="78">
        <v>-8776.7000000000007</v>
      </c>
      <c r="AF8" s="55">
        <v>-3934.7</v>
      </c>
      <c r="AG8" s="55">
        <v>-3559</v>
      </c>
      <c r="AH8" s="78">
        <v>-7493.7</v>
      </c>
      <c r="AI8" s="55">
        <v>-4068.3</v>
      </c>
      <c r="AJ8" s="55">
        <v>-3885.3</v>
      </c>
      <c r="AK8" s="78">
        <v>-7953.6</v>
      </c>
      <c r="AL8" s="273">
        <v>-4470.2</v>
      </c>
      <c r="AM8" s="55">
        <v>-4012.3</v>
      </c>
      <c r="AN8" s="78">
        <v>-8482.5</v>
      </c>
      <c r="AO8" s="273">
        <v>-4649.1000000000004</v>
      </c>
      <c r="AP8" s="55">
        <v>-4161.5</v>
      </c>
      <c r="AQ8" s="78">
        <v>-8810.6</v>
      </c>
      <c r="AR8" s="273">
        <v>-5012.2</v>
      </c>
      <c r="AS8" s="55">
        <v>-4800.8</v>
      </c>
      <c r="AT8" s="78">
        <v>-9813</v>
      </c>
      <c r="AU8" s="273">
        <v>-5427.5</v>
      </c>
      <c r="AV8" s="55">
        <v>-5219.7999999999993</v>
      </c>
      <c r="AW8" s="78">
        <v>-10647.3</v>
      </c>
      <c r="AX8" s="273">
        <v>-6119.4</v>
      </c>
      <c r="AY8" s="55">
        <v>-5271.5</v>
      </c>
      <c r="AZ8" s="78">
        <v>-11390.9</v>
      </c>
      <c r="BA8" s="273">
        <v>-5845.6</v>
      </c>
      <c r="BB8" s="55">
        <v>-5045.7999999999993</v>
      </c>
      <c r="BC8" s="78">
        <v>-10891.4</v>
      </c>
      <c r="BD8" s="273">
        <v>-5408.7</v>
      </c>
      <c r="BE8" s="55">
        <v>-5721.0000000000009</v>
      </c>
      <c r="BF8" s="78">
        <v>-11129.7</v>
      </c>
      <c r="BG8" s="273">
        <v>-8277.7999999999993</v>
      </c>
      <c r="BH8" s="55">
        <v>-8086.4000000000015</v>
      </c>
      <c r="BI8" s="78">
        <v>-16364.2</v>
      </c>
      <c r="BJ8" s="273">
        <v>-9162.9</v>
      </c>
      <c r="BK8" s="55">
        <v>-7800.9</v>
      </c>
      <c r="BL8" s="78">
        <v>-16963.8</v>
      </c>
      <c r="BM8" s="273">
        <v>-8485.1</v>
      </c>
    </row>
    <row r="9" spans="1:65" x14ac:dyDescent="0.2">
      <c r="B9" s="58">
        <v>376.19999999999982</v>
      </c>
      <c r="C9" s="58">
        <v>371.80000000000018</v>
      </c>
      <c r="D9" s="59">
        <v>748</v>
      </c>
      <c r="E9" s="58">
        <v>350.90000000000009</v>
      </c>
      <c r="F9" s="58">
        <v>497.50000000000045</v>
      </c>
      <c r="G9" s="59">
        <v>848.40000000000055</v>
      </c>
      <c r="H9" s="58">
        <v>571.09999999999991</v>
      </c>
      <c r="I9" s="58">
        <v>504.70000000000027</v>
      </c>
      <c r="J9" s="59">
        <v>1075.8000000000002</v>
      </c>
      <c r="K9" s="58">
        <v>164.30000000000018</v>
      </c>
      <c r="L9" s="58">
        <v>307.40000000000055</v>
      </c>
      <c r="M9" s="59">
        <v>471.70000000000073</v>
      </c>
      <c r="N9" s="58">
        <v>611.69999999999982</v>
      </c>
      <c r="O9" s="58">
        <v>537.80000000000018</v>
      </c>
      <c r="P9" s="59">
        <v>1149.5</v>
      </c>
      <c r="Q9" s="58">
        <v>544</v>
      </c>
      <c r="R9" s="58">
        <v>928.7</v>
      </c>
      <c r="S9" s="59">
        <v>1472.7</v>
      </c>
      <c r="T9" s="58">
        <v>45.399999999999636</v>
      </c>
      <c r="U9" s="58">
        <v>706.29999999999927</v>
      </c>
      <c r="V9" s="59">
        <v>751.69999999999891</v>
      </c>
      <c r="W9" s="58">
        <v>228.60000000000036</v>
      </c>
      <c r="X9" s="58">
        <v>141</v>
      </c>
      <c r="Y9" s="59">
        <v>369.60000000000036</v>
      </c>
      <c r="Z9" s="58">
        <v>-64.100000000000364</v>
      </c>
      <c r="AA9" s="58">
        <v>50.899999999999636</v>
      </c>
      <c r="AB9" s="59">
        <v>-13.200000000000728</v>
      </c>
      <c r="AC9" s="58">
        <v>-51.600000000000364</v>
      </c>
      <c r="AD9" s="58">
        <v>307.19999999999891</v>
      </c>
      <c r="AE9" s="79">
        <v>255.59999999999854</v>
      </c>
      <c r="AF9" s="58">
        <v>123.10000000000036</v>
      </c>
      <c r="AG9" s="58">
        <v>112.59999999999945</v>
      </c>
      <c r="AH9" s="79">
        <v>235.69999999999982</v>
      </c>
      <c r="AI9" s="58">
        <v>119.39999999999964</v>
      </c>
      <c r="AJ9" s="58">
        <v>255.20000000000073</v>
      </c>
      <c r="AK9" s="79">
        <v>374.60000000000036</v>
      </c>
      <c r="AL9" s="274">
        <v>153.19999999999982</v>
      </c>
      <c r="AM9" s="58">
        <v>353.30000000000018</v>
      </c>
      <c r="AN9" s="79">
        <v>506.5</v>
      </c>
      <c r="AO9" s="274">
        <v>200</v>
      </c>
      <c r="AP9" s="58">
        <v>856.5</v>
      </c>
      <c r="AQ9" s="79">
        <v>1056.5</v>
      </c>
      <c r="AR9" s="274">
        <v>579.40000000000055</v>
      </c>
      <c r="AS9" s="58">
        <v>756.89999999999873</v>
      </c>
      <c r="AT9" s="79">
        <v>1336.2999999999993</v>
      </c>
      <c r="AU9" s="274">
        <v>412.9</v>
      </c>
      <c r="AV9" s="58">
        <v>864.6</v>
      </c>
      <c r="AW9" s="79">
        <v>1277.5</v>
      </c>
      <c r="AX9" s="274">
        <v>797.3</v>
      </c>
      <c r="AY9" s="58">
        <v>1087.2</v>
      </c>
      <c r="AZ9" s="79">
        <v>1884.5</v>
      </c>
      <c r="BA9" s="274">
        <v>288.5</v>
      </c>
      <c r="BB9" s="58">
        <v>625</v>
      </c>
      <c r="BC9" s="79">
        <v>913.5</v>
      </c>
      <c r="BD9" s="274">
        <v>609</v>
      </c>
      <c r="BE9" s="58">
        <v>1148.3</v>
      </c>
      <c r="BF9" s="79">
        <v>1757.3</v>
      </c>
      <c r="BG9" s="274">
        <v>1350.2</v>
      </c>
      <c r="BH9" s="58">
        <v>1565.2</v>
      </c>
      <c r="BI9" s="79">
        <v>2915.4</v>
      </c>
      <c r="BJ9" s="274">
        <v>1344.9</v>
      </c>
      <c r="BK9" s="58">
        <v>1218.5999999999999</v>
      </c>
      <c r="BL9" s="79">
        <v>2563.5</v>
      </c>
      <c r="BM9" s="274">
        <v>929.7</v>
      </c>
    </row>
    <row r="10" spans="1:65" x14ac:dyDescent="0.2">
      <c r="B10" s="55"/>
      <c r="C10" s="55"/>
      <c r="D10" s="56"/>
      <c r="E10" s="55"/>
      <c r="F10" s="55"/>
      <c r="G10" s="56"/>
      <c r="H10" s="55"/>
      <c r="I10" s="55"/>
      <c r="J10" s="56"/>
      <c r="K10" s="55"/>
      <c r="L10" s="55"/>
      <c r="M10" s="56"/>
      <c r="N10" s="55"/>
      <c r="O10" s="55"/>
      <c r="P10" s="45"/>
      <c r="Q10" s="55"/>
      <c r="R10" s="55"/>
      <c r="S10" s="56"/>
      <c r="T10" s="57"/>
      <c r="U10" s="55"/>
      <c r="V10" s="56"/>
      <c r="W10" s="55"/>
      <c r="X10" s="55"/>
      <c r="Y10" s="56"/>
      <c r="Z10" s="55"/>
      <c r="AA10" s="55"/>
      <c r="AB10" s="56"/>
      <c r="AC10" s="55"/>
      <c r="AD10" s="55"/>
      <c r="AE10" s="78"/>
      <c r="AF10" s="55"/>
      <c r="AG10" s="55"/>
      <c r="AH10" s="78"/>
      <c r="AI10" s="55"/>
      <c r="AJ10" s="55"/>
      <c r="AK10" s="78"/>
      <c r="AL10" s="273"/>
      <c r="AM10" s="55"/>
      <c r="AN10" s="78"/>
      <c r="AO10" s="273"/>
      <c r="AP10" s="55"/>
      <c r="AQ10" s="78"/>
      <c r="AR10" s="273"/>
      <c r="AS10" s="55"/>
      <c r="AT10" s="78"/>
      <c r="AU10" s="273"/>
      <c r="AV10" s="55"/>
      <c r="AW10" s="78"/>
      <c r="AX10" s="273"/>
      <c r="AY10" s="55"/>
      <c r="AZ10" s="78"/>
      <c r="BA10" s="78"/>
      <c r="BB10" s="78"/>
      <c r="BC10" s="78"/>
      <c r="BD10" s="78"/>
      <c r="BE10" s="78"/>
      <c r="BF10" s="78"/>
      <c r="BG10" s="78"/>
      <c r="BH10" s="78"/>
      <c r="BI10" s="78"/>
      <c r="BJ10" s="78"/>
      <c r="BK10" s="78"/>
      <c r="BL10" s="78"/>
      <c r="BM10" s="78"/>
    </row>
    <row r="11" spans="1:65" x14ac:dyDescent="0.2">
      <c r="A11" s="1" t="s">
        <v>130</v>
      </c>
      <c r="B11" s="55">
        <v>1.4</v>
      </c>
      <c r="C11" s="55">
        <v>0.5</v>
      </c>
      <c r="D11" s="56">
        <v>1.9</v>
      </c>
      <c r="E11" s="55">
        <v>0.5</v>
      </c>
      <c r="F11" s="55">
        <v>0.5</v>
      </c>
      <c r="G11" s="56">
        <v>1</v>
      </c>
      <c r="H11" s="55">
        <v>1.5</v>
      </c>
      <c r="I11" s="55">
        <v>2.5999999999999996</v>
      </c>
      <c r="J11" s="56">
        <v>4.0999999999999996</v>
      </c>
      <c r="K11" s="55">
        <v>2.9</v>
      </c>
      <c r="L11" s="55">
        <v>2.1999999999999997</v>
      </c>
      <c r="M11" s="56">
        <v>5.0999999999999996</v>
      </c>
      <c r="N11" s="55">
        <v>10.7</v>
      </c>
      <c r="O11" s="55">
        <v>-1.3999999999999986</v>
      </c>
      <c r="P11" s="45">
        <v>9.3000000000000007</v>
      </c>
      <c r="Q11" s="55">
        <v>3.6</v>
      </c>
      <c r="R11" s="55">
        <v>2.9999999999999942</v>
      </c>
      <c r="S11" s="56">
        <v>6.5999999999999943</v>
      </c>
      <c r="T11" s="57">
        <v>6.3</v>
      </c>
      <c r="U11" s="55">
        <v>0.79999999999999982</v>
      </c>
      <c r="V11" s="56">
        <v>7.1</v>
      </c>
      <c r="W11" s="55">
        <v>4.4000000000000004</v>
      </c>
      <c r="X11" s="55">
        <v>2.0999999999999996</v>
      </c>
      <c r="Y11" s="56">
        <v>6.5</v>
      </c>
      <c r="Z11" s="55">
        <v>2.5</v>
      </c>
      <c r="AA11" s="55">
        <v>0.79999999999999982</v>
      </c>
      <c r="AB11" s="56">
        <v>3.3</v>
      </c>
      <c r="AC11" s="55">
        <v>2.2999999999999998</v>
      </c>
      <c r="AD11" s="55">
        <v>2.6000000000000005</v>
      </c>
      <c r="AE11" s="78">
        <v>4.9000000000000004</v>
      </c>
      <c r="AF11" s="55">
        <v>1.1000000000000001</v>
      </c>
      <c r="AG11" s="55">
        <v>2.5</v>
      </c>
      <c r="AH11" s="78">
        <v>3.6</v>
      </c>
      <c r="AI11" s="55">
        <v>0.9</v>
      </c>
      <c r="AJ11" s="55">
        <v>2.4</v>
      </c>
      <c r="AK11" s="78">
        <v>3.3</v>
      </c>
      <c r="AL11" s="273">
        <v>1.5</v>
      </c>
      <c r="AM11" s="55">
        <v>3.0999999999999996</v>
      </c>
      <c r="AN11" s="78">
        <v>4.5999999999999996</v>
      </c>
      <c r="AO11" s="273">
        <v>1.1000000000000001</v>
      </c>
      <c r="AP11" s="55">
        <v>2.1999999999999997</v>
      </c>
      <c r="AQ11" s="78">
        <v>3.3</v>
      </c>
      <c r="AR11" s="273">
        <v>2</v>
      </c>
      <c r="AS11" s="55">
        <v>2.2999999999999998</v>
      </c>
      <c r="AT11" s="78">
        <v>4.3</v>
      </c>
      <c r="AU11" s="273">
        <v>1.2</v>
      </c>
      <c r="AV11" s="55">
        <v>1.9000000000000001</v>
      </c>
      <c r="AW11" s="78">
        <v>3.1</v>
      </c>
      <c r="AX11" s="273">
        <v>0</v>
      </c>
      <c r="AY11" s="55">
        <f>AZ11-AX11</f>
        <v>3</v>
      </c>
      <c r="AZ11" s="78">
        <v>3</v>
      </c>
      <c r="BA11" s="273">
        <v>0.2</v>
      </c>
      <c r="BB11" s="55">
        <v>0</v>
      </c>
      <c r="BC11" s="78">
        <v>0.2</v>
      </c>
      <c r="BD11" s="273">
        <v>0</v>
      </c>
      <c r="BE11" s="55">
        <v>0</v>
      </c>
      <c r="BF11" s="78">
        <v>0</v>
      </c>
      <c r="BG11" s="273">
        <v>0.2</v>
      </c>
      <c r="BH11" s="55">
        <v>-0.2</v>
      </c>
      <c r="BI11" s="78">
        <v>0</v>
      </c>
      <c r="BJ11" s="273">
        <v>18.8</v>
      </c>
      <c r="BK11" s="55">
        <v>0.69999999999999929</v>
      </c>
      <c r="BL11" s="78">
        <v>19.5</v>
      </c>
      <c r="BM11" s="273">
        <v>10.1</v>
      </c>
    </row>
    <row r="12" spans="1:65" x14ac:dyDescent="0.2">
      <c r="A12" s="1" t="s">
        <v>131</v>
      </c>
      <c r="B12" s="55">
        <v>0</v>
      </c>
      <c r="C12" s="55">
        <v>0</v>
      </c>
      <c r="D12" s="56">
        <v>0</v>
      </c>
      <c r="E12" s="55">
        <v>0</v>
      </c>
      <c r="F12" s="55">
        <v>0</v>
      </c>
      <c r="G12" s="56">
        <v>0</v>
      </c>
      <c r="H12" s="55">
        <v>0</v>
      </c>
      <c r="I12" s="55">
        <v>0</v>
      </c>
      <c r="J12" s="56">
        <v>0</v>
      </c>
      <c r="K12" s="55">
        <v>0</v>
      </c>
      <c r="L12" s="55">
        <v>0</v>
      </c>
      <c r="M12" s="56">
        <v>0</v>
      </c>
      <c r="N12" s="55">
        <v>0</v>
      </c>
      <c r="O12" s="55">
        <v>17.899999999999999</v>
      </c>
      <c r="P12" s="45">
        <v>17.899999999999999</v>
      </c>
      <c r="Q12" s="55">
        <v>11.2</v>
      </c>
      <c r="R12" s="55">
        <v>0</v>
      </c>
      <c r="S12" s="56">
        <v>11.2</v>
      </c>
      <c r="T12" s="57">
        <v>0</v>
      </c>
      <c r="U12" s="55">
        <v>0</v>
      </c>
      <c r="V12" s="56">
        <v>0</v>
      </c>
      <c r="W12" s="55"/>
      <c r="X12" s="55">
        <v>0</v>
      </c>
      <c r="Y12" s="56">
        <v>0</v>
      </c>
      <c r="Z12" s="55">
        <v>0</v>
      </c>
      <c r="AA12" s="55">
        <v>0</v>
      </c>
      <c r="AB12" s="56">
        <v>0</v>
      </c>
      <c r="AC12" s="55">
        <v>0</v>
      </c>
      <c r="AD12" s="55">
        <v>0</v>
      </c>
      <c r="AE12" s="78">
        <v>0</v>
      </c>
      <c r="AF12" s="55">
        <v>0</v>
      </c>
      <c r="AG12" s="55">
        <v>0</v>
      </c>
      <c r="AH12" s="78">
        <v>0</v>
      </c>
      <c r="AI12" s="55">
        <v>0</v>
      </c>
      <c r="AJ12" s="55">
        <v>0</v>
      </c>
      <c r="AK12" s="78">
        <v>0</v>
      </c>
      <c r="AL12" s="273">
        <v>0</v>
      </c>
      <c r="AM12" s="55">
        <v>0</v>
      </c>
      <c r="AN12" s="78">
        <v>0</v>
      </c>
      <c r="AO12" s="273">
        <v>0</v>
      </c>
      <c r="AP12" s="55">
        <v>0</v>
      </c>
      <c r="AQ12" s="78">
        <v>0</v>
      </c>
      <c r="AR12" s="273">
        <v>0</v>
      </c>
      <c r="AS12" s="55">
        <v>0</v>
      </c>
      <c r="AT12" s="78">
        <v>0</v>
      </c>
      <c r="AU12" s="273">
        <v>0</v>
      </c>
      <c r="AV12" s="55">
        <v>0</v>
      </c>
      <c r="AW12" s="78">
        <v>0</v>
      </c>
      <c r="AX12" s="273">
        <v>0</v>
      </c>
      <c r="AY12" s="55">
        <f>AZ12-AX12</f>
        <v>0</v>
      </c>
      <c r="AZ12" s="78">
        <v>0</v>
      </c>
      <c r="BA12" s="273">
        <v>0.3</v>
      </c>
      <c r="BB12" s="55">
        <v>0</v>
      </c>
      <c r="BC12" s="78">
        <v>0.3</v>
      </c>
      <c r="BD12" s="273">
        <v>0</v>
      </c>
      <c r="BE12" s="55">
        <v>0.2</v>
      </c>
      <c r="BF12" s="78">
        <v>0.2</v>
      </c>
      <c r="BG12" s="273">
        <v>0.5</v>
      </c>
      <c r="BH12" s="55">
        <v>1.5</v>
      </c>
      <c r="BI12" s="78">
        <v>2</v>
      </c>
      <c r="BJ12" s="273">
        <v>1.4</v>
      </c>
      <c r="BK12" s="55">
        <v>0.89999999999999991</v>
      </c>
      <c r="BL12" s="78">
        <v>2.2999999999999998</v>
      </c>
      <c r="BM12" s="273">
        <v>1</v>
      </c>
    </row>
    <row r="13" spans="1:65" x14ac:dyDescent="0.2">
      <c r="A13" s="1" t="s">
        <v>132</v>
      </c>
      <c r="B13" s="55">
        <v>0</v>
      </c>
      <c r="C13" s="55">
        <v>0</v>
      </c>
      <c r="D13" s="56">
        <v>0</v>
      </c>
      <c r="E13" s="55">
        <v>0</v>
      </c>
      <c r="F13" s="55">
        <v>0</v>
      </c>
      <c r="G13" s="56">
        <v>0</v>
      </c>
      <c r="H13" s="55">
        <v>0</v>
      </c>
      <c r="I13" s="55">
        <v>123.4</v>
      </c>
      <c r="J13" s="56">
        <v>123.4</v>
      </c>
      <c r="K13" s="55">
        <v>34</v>
      </c>
      <c r="L13" s="55">
        <v>134.5</v>
      </c>
      <c r="M13" s="56">
        <v>168.5</v>
      </c>
      <c r="N13" s="55">
        <v>65.099999999999994</v>
      </c>
      <c r="O13" s="55">
        <v>80.300000000000011</v>
      </c>
      <c r="P13" s="45">
        <v>145.4</v>
      </c>
      <c r="Q13" s="55">
        <v>27.9</v>
      </c>
      <c r="R13" s="55">
        <v>100.9</v>
      </c>
      <c r="S13" s="56">
        <v>128.80000000000001</v>
      </c>
      <c r="T13" s="57">
        <v>0</v>
      </c>
      <c r="U13" s="55">
        <v>0</v>
      </c>
      <c r="V13" s="56">
        <v>0</v>
      </c>
      <c r="W13" s="55">
        <v>5</v>
      </c>
      <c r="X13" s="55">
        <v>59.400000000000006</v>
      </c>
      <c r="Y13" s="56">
        <v>64.400000000000006</v>
      </c>
      <c r="Z13" s="55">
        <v>32.5</v>
      </c>
      <c r="AA13" s="55">
        <v>99.4</v>
      </c>
      <c r="AB13" s="56">
        <v>131.9</v>
      </c>
      <c r="AC13" s="55">
        <v>11.8</v>
      </c>
      <c r="AD13" s="55">
        <v>66.7</v>
      </c>
      <c r="AE13" s="78">
        <v>78.5</v>
      </c>
      <c r="AF13" s="55">
        <v>24.9</v>
      </c>
      <c r="AG13" s="55">
        <v>30.1</v>
      </c>
      <c r="AH13" s="78">
        <v>55</v>
      </c>
      <c r="AI13" s="55">
        <v>37.6</v>
      </c>
      <c r="AJ13" s="55">
        <v>57.499999999999993</v>
      </c>
      <c r="AK13" s="78">
        <v>95.1</v>
      </c>
      <c r="AL13" s="273">
        <v>58.3</v>
      </c>
      <c r="AM13" s="55">
        <v>69</v>
      </c>
      <c r="AN13" s="78">
        <v>127.3</v>
      </c>
      <c r="AO13" s="273">
        <v>24.2</v>
      </c>
      <c r="AP13" s="55">
        <v>0</v>
      </c>
      <c r="AQ13" s="78">
        <v>24.2</v>
      </c>
      <c r="AR13" s="273">
        <v>0</v>
      </c>
      <c r="AS13" s="55">
        <v>0</v>
      </c>
      <c r="AT13" s="78">
        <v>0</v>
      </c>
      <c r="AU13" s="273">
        <v>0</v>
      </c>
      <c r="AV13" s="55">
        <v>0</v>
      </c>
      <c r="AW13" s="78">
        <v>0</v>
      </c>
      <c r="AX13" s="273">
        <v>0</v>
      </c>
      <c r="AY13" s="55">
        <v>0</v>
      </c>
      <c r="AZ13" s="78">
        <v>0</v>
      </c>
      <c r="BA13" s="273">
        <v>0</v>
      </c>
      <c r="BB13" s="55">
        <v>0</v>
      </c>
      <c r="BC13" s="78">
        <v>0</v>
      </c>
      <c r="BD13" s="273">
        <v>0</v>
      </c>
      <c r="BE13" s="55">
        <v>0</v>
      </c>
      <c r="BF13" s="78">
        <v>0</v>
      </c>
      <c r="BG13" s="55">
        <v>0</v>
      </c>
      <c r="BH13" s="55">
        <v>0</v>
      </c>
      <c r="BI13" s="78">
        <v>0</v>
      </c>
      <c r="BJ13" s="273">
        <v>0</v>
      </c>
      <c r="BK13" s="55">
        <v>0</v>
      </c>
      <c r="BL13" s="78">
        <v>0</v>
      </c>
      <c r="BM13" s="273">
        <v>0</v>
      </c>
    </row>
    <row r="14" spans="1:65" x14ac:dyDescent="0.2">
      <c r="A14" s="1" t="s">
        <v>133</v>
      </c>
      <c r="B14" s="55">
        <v>2.9</v>
      </c>
      <c r="C14" s="55">
        <v>-0.60000000000000009</v>
      </c>
      <c r="D14" s="56">
        <v>2.2999999999999998</v>
      </c>
      <c r="E14" s="55">
        <v>0.8</v>
      </c>
      <c r="F14" s="55">
        <v>1.8</v>
      </c>
      <c r="G14" s="56">
        <v>2.6</v>
      </c>
      <c r="H14" s="55">
        <v>2</v>
      </c>
      <c r="I14" s="55">
        <v>1.7000000000000002</v>
      </c>
      <c r="J14" s="56">
        <v>3.7</v>
      </c>
      <c r="K14" s="55">
        <v>1.3</v>
      </c>
      <c r="L14" s="55">
        <v>1.4000000000000001</v>
      </c>
      <c r="M14" s="56">
        <v>2.7</v>
      </c>
      <c r="N14" s="55">
        <v>3.6</v>
      </c>
      <c r="O14" s="55">
        <v>1.9</v>
      </c>
      <c r="P14" s="45">
        <v>5.5</v>
      </c>
      <c r="Q14" s="55">
        <v>3.3</v>
      </c>
      <c r="R14" s="55">
        <v>3.3</v>
      </c>
      <c r="S14" s="56">
        <v>6.6</v>
      </c>
      <c r="T14" s="57">
        <v>2.4</v>
      </c>
      <c r="U14" s="55">
        <v>3.5000000000000004</v>
      </c>
      <c r="V14" s="56">
        <v>5.9</v>
      </c>
      <c r="W14" s="55">
        <v>4.7</v>
      </c>
      <c r="X14" s="55">
        <v>4.8</v>
      </c>
      <c r="Y14" s="56">
        <v>9.5</v>
      </c>
      <c r="Z14" s="55">
        <v>5</v>
      </c>
      <c r="AA14" s="55">
        <v>2.2000000000000002</v>
      </c>
      <c r="AB14" s="56">
        <v>7.2</v>
      </c>
      <c r="AC14" s="55">
        <v>1.4</v>
      </c>
      <c r="AD14" s="55">
        <v>1.8000000000000003</v>
      </c>
      <c r="AE14" s="78">
        <v>3.2</v>
      </c>
      <c r="AF14" s="55">
        <v>2.1</v>
      </c>
      <c r="AG14" s="55">
        <v>1.4</v>
      </c>
      <c r="AH14" s="78">
        <v>3.5</v>
      </c>
      <c r="AI14" s="55">
        <v>1.9</v>
      </c>
      <c r="AJ14" s="55">
        <v>1.8000000000000003</v>
      </c>
      <c r="AK14" s="78">
        <v>3.7</v>
      </c>
      <c r="AL14" s="273">
        <v>1.7</v>
      </c>
      <c r="AM14" s="55">
        <v>1.3</v>
      </c>
      <c r="AN14" s="78">
        <v>3</v>
      </c>
      <c r="AO14" s="273">
        <v>3.8</v>
      </c>
      <c r="AP14" s="55">
        <v>2.7</v>
      </c>
      <c r="AQ14" s="78">
        <v>6.5</v>
      </c>
      <c r="AR14" s="273">
        <v>3.2</v>
      </c>
      <c r="AS14" s="55">
        <v>2.8999999999999995</v>
      </c>
      <c r="AT14" s="78">
        <v>6.1</v>
      </c>
      <c r="AU14" s="273">
        <v>3.8</v>
      </c>
      <c r="AV14" s="55">
        <v>4.8999999999999995</v>
      </c>
      <c r="AW14" s="78">
        <v>8.6999999999999993</v>
      </c>
      <c r="AX14" s="273">
        <v>6.8</v>
      </c>
      <c r="AY14" s="55">
        <v>10.3</v>
      </c>
      <c r="AZ14" s="78">
        <v>17.100000000000001</v>
      </c>
      <c r="BA14" s="273">
        <v>11.2</v>
      </c>
      <c r="BB14" s="55">
        <v>9.5</v>
      </c>
      <c r="BC14" s="78">
        <v>20.7</v>
      </c>
      <c r="BD14" s="273">
        <v>4.7</v>
      </c>
      <c r="BE14" s="55">
        <v>4.3</v>
      </c>
      <c r="BF14" s="78">
        <v>9</v>
      </c>
      <c r="BG14" s="273">
        <v>6.4</v>
      </c>
      <c r="BH14" s="55">
        <v>6.5</v>
      </c>
      <c r="BI14" s="78">
        <v>12.9</v>
      </c>
      <c r="BJ14" s="273">
        <v>18.2</v>
      </c>
      <c r="BK14" s="55">
        <v>16.7</v>
      </c>
      <c r="BL14" s="78">
        <v>34.9</v>
      </c>
      <c r="BM14" s="273">
        <v>31.8</v>
      </c>
    </row>
    <row r="15" spans="1:65" x14ac:dyDescent="0.2">
      <c r="A15" s="1" t="s">
        <v>134</v>
      </c>
      <c r="B15" s="55">
        <v>13.9</v>
      </c>
      <c r="C15" s="55">
        <v>1.0999999999999996</v>
      </c>
      <c r="D15" s="56">
        <v>15</v>
      </c>
      <c r="E15" s="55">
        <v>6.2</v>
      </c>
      <c r="F15" s="55">
        <v>37.099999999999994</v>
      </c>
      <c r="G15" s="56">
        <v>43.3</v>
      </c>
      <c r="H15" s="55">
        <v>7.2</v>
      </c>
      <c r="I15" s="55">
        <v>13.8</v>
      </c>
      <c r="J15" s="56">
        <v>21</v>
      </c>
      <c r="K15" s="55">
        <v>8.5</v>
      </c>
      <c r="L15" s="55">
        <v>9.8999999999999986</v>
      </c>
      <c r="M15" s="56">
        <v>18.399999999999999</v>
      </c>
      <c r="N15" s="55">
        <v>9.8000000000000007</v>
      </c>
      <c r="O15" s="55">
        <v>11.8</v>
      </c>
      <c r="P15" s="45">
        <v>21.6</v>
      </c>
      <c r="Q15" s="55">
        <v>13.8</v>
      </c>
      <c r="R15" s="55">
        <v>14.599999999999998</v>
      </c>
      <c r="S15" s="56">
        <v>28.4</v>
      </c>
      <c r="T15" s="57">
        <v>11.1</v>
      </c>
      <c r="U15" s="55">
        <v>13.6</v>
      </c>
      <c r="V15" s="56">
        <v>24.7</v>
      </c>
      <c r="W15" s="55">
        <v>13.7</v>
      </c>
      <c r="X15" s="55">
        <v>8.1000000000000014</v>
      </c>
      <c r="Y15" s="56">
        <v>21.8</v>
      </c>
      <c r="Z15" s="55">
        <v>12.6</v>
      </c>
      <c r="AA15" s="55">
        <v>7.2999999999999989</v>
      </c>
      <c r="AB15" s="56">
        <v>19.899999999999999</v>
      </c>
      <c r="AC15" s="55">
        <v>7.7</v>
      </c>
      <c r="AD15" s="55">
        <v>8.1999999999999993</v>
      </c>
      <c r="AE15" s="78">
        <v>15.9</v>
      </c>
      <c r="AF15" s="55">
        <v>6.4</v>
      </c>
      <c r="AG15" s="55">
        <v>12.200000000000001</v>
      </c>
      <c r="AH15" s="78">
        <v>18.600000000000001</v>
      </c>
      <c r="AI15" s="55">
        <v>15.2</v>
      </c>
      <c r="AJ15" s="55">
        <v>11.2</v>
      </c>
      <c r="AK15" s="78">
        <v>26.4</v>
      </c>
      <c r="AL15" s="273">
        <v>6.9</v>
      </c>
      <c r="AM15" s="55">
        <v>9.7000000000000011</v>
      </c>
      <c r="AN15" s="78">
        <v>16.600000000000001</v>
      </c>
      <c r="AO15" s="273">
        <v>7.3</v>
      </c>
      <c r="AP15" s="55">
        <v>15.399999999999999</v>
      </c>
      <c r="AQ15" s="78">
        <v>22.7</v>
      </c>
      <c r="AR15" s="273">
        <v>7.4</v>
      </c>
      <c r="AS15" s="55">
        <v>27.4</v>
      </c>
      <c r="AT15" s="78">
        <v>34.799999999999997</v>
      </c>
      <c r="AU15" s="273">
        <v>12.5</v>
      </c>
      <c r="AV15" s="55">
        <v>10</v>
      </c>
      <c r="AW15" s="78">
        <v>22.5</v>
      </c>
      <c r="AX15" s="273">
        <v>6.7</v>
      </c>
      <c r="AY15" s="55">
        <v>17</v>
      </c>
      <c r="AZ15" s="78">
        <v>23.7</v>
      </c>
      <c r="BA15" s="273">
        <v>11.3</v>
      </c>
      <c r="BB15" s="55">
        <v>24.999999999999996</v>
      </c>
      <c r="BC15" s="78">
        <v>36.299999999999997</v>
      </c>
      <c r="BD15" s="273">
        <v>16.7</v>
      </c>
      <c r="BE15" s="55">
        <v>12.100000000000001</v>
      </c>
      <c r="BF15" s="78">
        <v>28.8</v>
      </c>
      <c r="BG15" s="273">
        <v>13.2</v>
      </c>
      <c r="BH15" s="55">
        <v>16.8</v>
      </c>
      <c r="BI15" s="78">
        <v>30</v>
      </c>
      <c r="BJ15" s="273">
        <v>18.2</v>
      </c>
      <c r="BK15" s="55">
        <v>17.3</v>
      </c>
      <c r="BL15" s="78">
        <v>35.5</v>
      </c>
      <c r="BM15" s="273">
        <v>28.6</v>
      </c>
    </row>
    <row r="16" spans="1:65" x14ac:dyDescent="0.2">
      <c r="A16" s="1" t="s">
        <v>188</v>
      </c>
      <c r="B16" s="55">
        <v>0</v>
      </c>
      <c r="C16" s="55">
        <v>0</v>
      </c>
      <c r="D16" s="56">
        <v>0</v>
      </c>
      <c r="E16" s="55">
        <v>0</v>
      </c>
      <c r="F16" s="55">
        <v>0</v>
      </c>
      <c r="G16" s="56">
        <v>0</v>
      </c>
      <c r="H16" s="55">
        <v>0</v>
      </c>
      <c r="I16" s="55">
        <v>0</v>
      </c>
      <c r="J16" s="56">
        <v>0</v>
      </c>
      <c r="K16" s="55">
        <v>0</v>
      </c>
      <c r="L16" s="55">
        <v>0</v>
      </c>
      <c r="M16" s="56">
        <v>0</v>
      </c>
      <c r="N16" s="55">
        <v>0</v>
      </c>
      <c r="O16" s="55">
        <v>0</v>
      </c>
      <c r="P16" s="45">
        <v>0</v>
      </c>
      <c r="Q16" s="55">
        <v>0</v>
      </c>
      <c r="R16" s="55">
        <v>0</v>
      </c>
      <c r="S16" s="56">
        <v>0</v>
      </c>
      <c r="T16" s="62">
        <v>0</v>
      </c>
      <c r="U16" s="55">
        <v>0</v>
      </c>
      <c r="V16" s="56">
        <v>0</v>
      </c>
      <c r="W16" s="55">
        <v>0</v>
      </c>
      <c r="X16" s="55">
        <v>0</v>
      </c>
      <c r="Y16" s="56">
        <v>0</v>
      </c>
      <c r="Z16" s="55">
        <v>0</v>
      </c>
      <c r="AA16" s="55">
        <v>0</v>
      </c>
      <c r="AB16" s="56">
        <v>0</v>
      </c>
      <c r="AC16" s="55">
        <v>0</v>
      </c>
      <c r="AD16" s="55">
        <v>100</v>
      </c>
      <c r="AE16" s="78">
        <v>100</v>
      </c>
      <c r="AF16" s="55">
        <v>0</v>
      </c>
      <c r="AG16" s="55">
        <v>0</v>
      </c>
      <c r="AH16" s="78">
        <v>0</v>
      </c>
      <c r="AI16" s="55">
        <v>0</v>
      </c>
      <c r="AJ16" s="55">
        <v>0</v>
      </c>
      <c r="AK16" s="78">
        <v>0</v>
      </c>
      <c r="AL16" s="273">
        <v>0</v>
      </c>
      <c r="AM16" s="55">
        <v>0</v>
      </c>
      <c r="AN16" s="78">
        <v>0</v>
      </c>
      <c r="AO16" s="273">
        <v>0</v>
      </c>
      <c r="AP16" s="55">
        <v>0</v>
      </c>
      <c r="AQ16" s="78">
        <v>0</v>
      </c>
      <c r="AR16" s="273">
        <v>0</v>
      </c>
      <c r="AS16" s="55">
        <v>0</v>
      </c>
      <c r="AT16" s="78">
        <v>0</v>
      </c>
      <c r="AU16" s="273">
        <v>0</v>
      </c>
      <c r="AV16" s="55">
        <v>0</v>
      </c>
      <c r="AW16" s="78">
        <v>0</v>
      </c>
      <c r="AX16" s="273">
        <v>0</v>
      </c>
      <c r="AY16" s="55">
        <v>0</v>
      </c>
      <c r="AZ16" s="78">
        <v>0</v>
      </c>
      <c r="BA16" s="273">
        <v>0</v>
      </c>
      <c r="BB16" s="55">
        <v>0</v>
      </c>
      <c r="BC16" s="78">
        <v>0</v>
      </c>
      <c r="BD16" s="273">
        <v>0</v>
      </c>
      <c r="BE16" s="55">
        <v>0</v>
      </c>
      <c r="BF16" s="78">
        <v>0</v>
      </c>
      <c r="BG16" s="273">
        <v>0</v>
      </c>
      <c r="BH16" s="55">
        <v>0</v>
      </c>
      <c r="BI16" s="78">
        <v>0</v>
      </c>
      <c r="BJ16" s="273">
        <v>0</v>
      </c>
      <c r="BK16" s="55">
        <v>0</v>
      </c>
      <c r="BL16" s="78">
        <v>0</v>
      </c>
      <c r="BM16" s="273">
        <v>0</v>
      </c>
    </row>
    <row r="17" spans="1:65" x14ac:dyDescent="0.2">
      <c r="A17" s="1" t="s">
        <v>135</v>
      </c>
      <c r="B17" s="55">
        <v>-20.100000000000001</v>
      </c>
      <c r="C17" s="55">
        <v>-6.5</v>
      </c>
      <c r="D17" s="56">
        <v>-26.6</v>
      </c>
      <c r="E17" s="55">
        <v>-6.3</v>
      </c>
      <c r="F17" s="55">
        <v>-9.5</v>
      </c>
      <c r="G17" s="56">
        <v>-15.8</v>
      </c>
      <c r="H17" s="55">
        <v>-8.6999999999999993</v>
      </c>
      <c r="I17" s="55">
        <v>-18.2</v>
      </c>
      <c r="J17" s="56">
        <v>-26.9</v>
      </c>
      <c r="K17" s="55">
        <v>-31.1</v>
      </c>
      <c r="L17" s="55">
        <v>-47.6</v>
      </c>
      <c r="M17" s="56">
        <v>-78.7</v>
      </c>
      <c r="N17" s="55">
        <v>-80</v>
      </c>
      <c r="O17" s="55">
        <v>-76</v>
      </c>
      <c r="P17" s="45">
        <v>-156</v>
      </c>
      <c r="Q17" s="55">
        <v>-69.900000000000006</v>
      </c>
      <c r="R17" s="55">
        <v>-73.199999999999989</v>
      </c>
      <c r="S17" s="56">
        <v>-143.1</v>
      </c>
      <c r="T17" s="57">
        <v>-75.400000000000006</v>
      </c>
      <c r="U17" s="55">
        <v>-85</v>
      </c>
      <c r="V17" s="56">
        <v>-160.4</v>
      </c>
      <c r="W17" s="55">
        <v>-56.8</v>
      </c>
      <c r="X17" s="55">
        <v>-45.3</v>
      </c>
      <c r="Y17" s="56">
        <v>-102.1</v>
      </c>
      <c r="Z17" s="55">
        <v>-66.2</v>
      </c>
      <c r="AA17" s="55">
        <v>-42.099999999999994</v>
      </c>
      <c r="AB17" s="56">
        <v>-108.3</v>
      </c>
      <c r="AC17" s="55">
        <v>-66.8</v>
      </c>
      <c r="AD17" s="55">
        <v>-42.400000000000006</v>
      </c>
      <c r="AE17" s="78">
        <v>-109.2</v>
      </c>
      <c r="AF17" s="55">
        <v>-35.6</v>
      </c>
      <c r="AG17" s="55">
        <v>-55.4</v>
      </c>
      <c r="AH17" s="78">
        <v>-91</v>
      </c>
      <c r="AI17" s="55">
        <v>-23.7</v>
      </c>
      <c r="AJ17" s="55">
        <v>-31.900000000000002</v>
      </c>
      <c r="AK17" s="78">
        <v>-55.6</v>
      </c>
      <c r="AL17" s="273">
        <v>-36.1</v>
      </c>
      <c r="AM17" s="55">
        <v>-33.499999999999993</v>
      </c>
      <c r="AN17" s="78">
        <v>-69.599999999999994</v>
      </c>
      <c r="AO17" s="273">
        <v>-42.9</v>
      </c>
      <c r="AP17" s="55">
        <v>-68.300000000000011</v>
      </c>
      <c r="AQ17" s="78">
        <v>-111.2</v>
      </c>
      <c r="AR17" s="273">
        <v>-50.9</v>
      </c>
      <c r="AS17" s="55">
        <v>-39.9</v>
      </c>
      <c r="AT17" s="78">
        <v>-90.8</v>
      </c>
      <c r="AU17" s="273">
        <v>-38.4</v>
      </c>
      <c r="AV17" s="55">
        <v>-66.300000000000011</v>
      </c>
      <c r="AW17" s="78">
        <v>-104.7</v>
      </c>
      <c r="AX17" s="273">
        <v>-28.8</v>
      </c>
      <c r="AY17" s="55">
        <v>-27.7</v>
      </c>
      <c r="AZ17" s="78">
        <v>-56.5</v>
      </c>
      <c r="BA17" s="273">
        <v>-38.4</v>
      </c>
      <c r="BB17" s="55">
        <v>-40.699999999999996</v>
      </c>
      <c r="BC17" s="78">
        <v>-79.099999999999994</v>
      </c>
      <c r="BD17" s="273">
        <v>-35.200000000000003</v>
      </c>
      <c r="BE17" s="55">
        <v>-33.099999999999994</v>
      </c>
      <c r="BF17" s="78">
        <v>-68.3</v>
      </c>
      <c r="BG17" s="273">
        <v>-37</v>
      </c>
      <c r="BH17" s="55">
        <v>-33.400000000000006</v>
      </c>
      <c r="BI17" s="78">
        <v>-70.400000000000006</v>
      </c>
      <c r="BJ17" s="273">
        <v>-39.9</v>
      </c>
      <c r="BK17" s="55">
        <v>-33.4</v>
      </c>
      <c r="BL17" s="78">
        <v>-73.3</v>
      </c>
      <c r="BM17" s="273">
        <v>-30.5</v>
      </c>
    </row>
    <row r="18" spans="1:65" x14ac:dyDescent="0.2">
      <c r="A18" s="1" t="s">
        <v>136</v>
      </c>
      <c r="B18" s="55">
        <v>-8.1999999999999993</v>
      </c>
      <c r="C18" s="55">
        <v>-21</v>
      </c>
      <c r="D18" s="56">
        <v>-29.2</v>
      </c>
      <c r="E18" s="55">
        <v>-83.5</v>
      </c>
      <c r="F18" s="55">
        <v>-35.900000000000006</v>
      </c>
      <c r="G18" s="56">
        <v>-119.4</v>
      </c>
      <c r="H18" s="55">
        <v>-185.4</v>
      </c>
      <c r="I18" s="55">
        <v>-126.70000000000002</v>
      </c>
      <c r="J18" s="56">
        <v>-312.10000000000002</v>
      </c>
      <c r="K18" s="55">
        <v>-239.5</v>
      </c>
      <c r="L18" s="55">
        <v>-116.5</v>
      </c>
      <c r="M18" s="56">
        <v>-356</v>
      </c>
      <c r="N18" s="55">
        <v>-125.7</v>
      </c>
      <c r="O18" s="55">
        <v>-103.10000000000001</v>
      </c>
      <c r="P18" s="45">
        <v>-228.8</v>
      </c>
      <c r="Q18" s="55">
        <v>-139.30000000000001</v>
      </c>
      <c r="R18" s="55">
        <v>-68.299999999999983</v>
      </c>
      <c r="S18" s="56">
        <v>-207.6</v>
      </c>
      <c r="T18" s="57">
        <v>-241.6</v>
      </c>
      <c r="U18" s="55">
        <v>37.099999999999994</v>
      </c>
      <c r="V18" s="56">
        <v>-204.5</v>
      </c>
      <c r="W18" s="55">
        <v>11.9</v>
      </c>
      <c r="X18" s="55">
        <v>-4.7</v>
      </c>
      <c r="Y18" s="56">
        <v>7.2</v>
      </c>
      <c r="Z18" s="55">
        <v>4.3</v>
      </c>
      <c r="AA18" s="55">
        <v>-16.8</v>
      </c>
      <c r="AB18" s="56">
        <v>-12.5</v>
      </c>
      <c r="AC18" s="55">
        <v>-55.8</v>
      </c>
      <c r="AD18" s="55">
        <v>-25.700000000000003</v>
      </c>
      <c r="AE18" s="78">
        <v>-81.5</v>
      </c>
      <c r="AF18" s="55">
        <v>-77.599999999999994</v>
      </c>
      <c r="AG18" s="55">
        <v>13.199999999999989</v>
      </c>
      <c r="AH18" s="78">
        <v>-64.400000000000006</v>
      </c>
      <c r="AI18" s="55">
        <v>-23.89</v>
      </c>
      <c r="AJ18" s="55">
        <v>-16.509999999999998</v>
      </c>
      <c r="AK18" s="78">
        <v>-40.4</v>
      </c>
      <c r="AL18" s="273">
        <v>-35.9</v>
      </c>
      <c r="AM18" s="55">
        <v>-13.800000000000004</v>
      </c>
      <c r="AN18" s="78">
        <v>-49.7</v>
      </c>
      <c r="AO18" s="273">
        <v>-28.4</v>
      </c>
      <c r="AP18" s="55">
        <v>-21.6</v>
      </c>
      <c r="AQ18" s="78">
        <v>-50</v>
      </c>
      <c r="AR18" s="273">
        <v>-79.599999999999994</v>
      </c>
      <c r="AS18" s="55">
        <v>-78.700000000000017</v>
      </c>
      <c r="AT18" s="78">
        <v>-158.30000000000001</v>
      </c>
      <c r="AU18" s="273">
        <v>-34.1</v>
      </c>
      <c r="AV18" s="55">
        <v>-32.300000000000004</v>
      </c>
      <c r="AW18" s="78">
        <v>-66.400000000000006</v>
      </c>
      <c r="AX18" s="273">
        <v>-128.80000000000001</v>
      </c>
      <c r="AY18" s="55">
        <v>-60.699999999999989</v>
      </c>
      <c r="AZ18" s="78">
        <v>-189.5</v>
      </c>
      <c r="BA18" s="273">
        <v>-37.299999999999997</v>
      </c>
      <c r="BB18" s="55">
        <v>-36.700000000000003</v>
      </c>
      <c r="BC18" s="78">
        <v>-74</v>
      </c>
      <c r="BD18" s="273">
        <v>-29.5</v>
      </c>
      <c r="BE18" s="55">
        <v>-39.299999999999997</v>
      </c>
      <c r="BF18" s="78">
        <v>-68.8</v>
      </c>
      <c r="BG18" s="273">
        <v>-260.8</v>
      </c>
      <c r="BH18" s="55">
        <v>-157.09999999999997</v>
      </c>
      <c r="BI18" s="78">
        <v>-417.9</v>
      </c>
      <c r="BJ18" s="273">
        <v>-256.10000000000002</v>
      </c>
      <c r="BK18" s="55">
        <v>-175.39999999999998</v>
      </c>
      <c r="BL18" s="78">
        <v>-431.5</v>
      </c>
      <c r="BM18" s="273">
        <v>-249.8</v>
      </c>
    </row>
    <row r="19" spans="1:65" x14ac:dyDescent="0.2">
      <c r="A19" s="2" t="s">
        <v>137</v>
      </c>
      <c r="B19" s="60">
        <v>366.09999999999974</v>
      </c>
      <c r="C19" s="60">
        <v>345.30000000000013</v>
      </c>
      <c r="D19" s="61">
        <v>711.39999999999986</v>
      </c>
      <c r="E19" s="60">
        <v>268.60000000000008</v>
      </c>
      <c r="F19" s="60">
        <v>491.50000000000051</v>
      </c>
      <c r="G19" s="61">
        <v>760.10000000000059</v>
      </c>
      <c r="H19" s="60">
        <v>387.69999999999993</v>
      </c>
      <c r="I19" s="60">
        <v>501.30000000000018</v>
      </c>
      <c r="J19" s="61">
        <v>889.00000000000011</v>
      </c>
      <c r="K19" s="60">
        <v>-59.599999999999795</v>
      </c>
      <c r="L19" s="60">
        <v>291.30000000000052</v>
      </c>
      <c r="M19" s="61">
        <v>231.70000000000073</v>
      </c>
      <c r="N19" s="60">
        <v>495.19999999999987</v>
      </c>
      <c r="O19" s="60">
        <v>469.2000000000001</v>
      </c>
      <c r="P19" s="61">
        <v>964.4</v>
      </c>
      <c r="Q19" s="60">
        <v>394.59999999999997</v>
      </c>
      <c r="R19" s="60">
        <v>909</v>
      </c>
      <c r="S19" s="61">
        <v>1303.5999999999999</v>
      </c>
      <c r="T19" s="60">
        <v>-251.80000000000035</v>
      </c>
      <c r="U19" s="60">
        <v>676.29999999999927</v>
      </c>
      <c r="V19" s="61">
        <v>424.49999999999898</v>
      </c>
      <c r="W19" s="60">
        <v>211.50000000000037</v>
      </c>
      <c r="X19" s="60">
        <v>165.4</v>
      </c>
      <c r="Y19" s="61">
        <v>376.90000000000038</v>
      </c>
      <c r="Z19" s="60">
        <v>-73.400000000000375</v>
      </c>
      <c r="AA19" s="60">
        <v>101.69999999999966</v>
      </c>
      <c r="AB19" s="61">
        <v>28.299999999999287</v>
      </c>
      <c r="AC19" s="60">
        <v>-151.00000000000037</v>
      </c>
      <c r="AD19" s="60">
        <v>418.39999999999884</v>
      </c>
      <c r="AE19" s="80">
        <v>267.3999999999985</v>
      </c>
      <c r="AF19" s="60">
        <v>44.400000000000375</v>
      </c>
      <c r="AG19" s="60">
        <v>116.59999999999948</v>
      </c>
      <c r="AH19" s="80">
        <v>160.99999999999986</v>
      </c>
      <c r="AI19" s="60">
        <v>127.40999999999964</v>
      </c>
      <c r="AJ19" s="60">
        <v>279.69000000000068</v>
      </c>
      <c r="AK19" s="80">
        <v>407.10000000000031</v>
      </c>
      <c r="AL19" s="275">
        <v>149.59999999999982</v>
      </c>
      <c r="AM19" s="60">
        <v>389.10000000000014</v>
      </c>
      <c r="AN19" s="80">
        <v>538.69999999999993</v>
      </c>
      <c r="AO19" s="275">
        <v>165.1</v>
      </c>
      <c r="AP19" s="60">
        <v>786.9</v>
      </c>
      <c r="AQ19" s="80">
        <v>952</v>
      </c>
      <c r="AR19" s="275">
        <v>461.50000000000057</v>
      </c>
      <c r="AS19" s="60">
        <v>670.89999999999861</v>
      </c>
      <c r="AT19" s="80">
        <v>1132.3999999999992</v>
      </c>
      <c r="AU19" s="275">
        <v>357.9</v>
      </c>
      <c r="AV19" s="60">
        <v>782.80000000000007</v>
      </c>
      <c r="AW19" s="80">
        <v>1140.7</v>
      </c>
      <c r="AX19" s="275">
        <v>653.20000000000005</v>
      </c>
      <c r="AY19" s="60">
        <v>1029.0999999999999</v>
      </c>
      <c r="AZ19" s="80">
        <v>1682.3</v>
      </c>
      <c r="BA19" s="275">
        <v>235.8</v>
      </c>
      <c r="BB19" s="60">
        <v>582.09999999999991</v>
      </c>
      <c r="BC19" s="80">
        <v>817.9</v>
      </c>
      <c r="BD19" s="275">
        <v>565.70000000000005</v>
      </c>
      <c r="BE19" s="60">
        <v>1092.5</v>
      </c>
      <c r="BF19" s="80">
        <v>1658.2</v>
      </c>
      <c r="BG19" s="275">
        <v>1072.7</v>
      </c>
      <c r="BH19" s="60">
        <v>1399.3</v>
      </c>
      <c r="BI19" s="80">
        <v>2472</v>
      </c>
      <c r="BJ19" s="275">
        <v>1105.5</v>
      </c>
      <c r="BK19" s="60">
        <v>1045.4000000000001</v>
      </c>
      <c r="BL19" s="80">
        <v>2150.9</v>
      </c>
      <c r="BM19" s="275">
        <v>720.9</v>
      </c>
    </row>
    <row r="20" spans="1:65" x14ac:dyDescent="0.2">
      <c r="B20" s="55"/>
      <c r="C20" s="55"/>
      <c r="D20" s="56"/>
      <c r="E20" s="55"/>
      <c r="F20" s="55"/>
      <c r="G20" s="56"/>
      <c r="H20" s="55"/>
      <c r="I20" s="55"/>
      <c r="J20" s="56"/>
      <c r="K20" s="55"/>
      <c r="L20" s="55"/>
      <c r="N20" s="55"/>
      <c r="O20" s="55"/>
      <c r="P20" s="45"/>
      <c r="Q20" s="55"/>
      <c r="R20" s="55"/>
      <c r="S20" s="56"/>
      <c r="T20" s="57"/>
      <c r="U20" s="55"/>
      <c r="V20" s="56"/>
      <c r="W20" s="55"/>
      <c r="X20" s="55"/>
      <c r="Y20" s="56"/>
      <c r="Z20" s="55"/>
      <c r="AA20" s="55"/>
      <c r="AB20" s="56"/>
      <c r="AC20" s="55"/>
      <c r="AD20" s="55"/>
      <c r="AE20" s="78"/>
      <c r="AF20" s="55"/>
      <c r="AG20" s="55"/>
      <c r="AH20" s="78"/>
      <c r="AI20" s="55"/>
      <c r="AJ20" s="55"/>
      <c r="AK20" s="78"/>
      <c r="AL20" s="273"/>
      <c r="AM20" s="55"/>
      <c r="AN20" s="78"/>
      <c r="AO20" s="273"/>
      <c r="AP20" s="55"/>
      <c r="AQ20" s="78"/>
      <c r="AR20" s="273"/>
      <c r="AS20" s="55"/>
      <c r="AT20" s="78"/>
      <c r="AU20" s="273"/>
      <c r="AV20" s="55"/>
      <c r="AW20" s="78"/>
      <c r="AX20" s="273"/>
      <c r="AY20" s="55"/>
      <c r="AZ20" s="78"/>
      <c r="BA20" s="273"/>
      <c r="BB20" s="55"/>
      <c r="BC20" s="78"/>
      <c r="BD20" s="273"/>
      <c r="BE20" s="55"/>
      <c r="BF20" s="78"/>
      <c r="BG20" s="273"/>
      <c r="BH20" s="55"/>
      <c r="BI20" s="78"/>
      <c r="BJ20" s="273"/>
      <c r="BK20" s="55"/>
      <c r="BL20" s="78"/>
      <c r="BM20" s="273"/>
    </row>
    <row r="21" spans="1:65" x14ac:dyDescent="0.2">
      <c r="B21" s="55"/>
      <c r="C21" s="55"/>
      <c r="D21" s="56"/>
      <c r="E21" s="55"/>
      <c r="F21" s="55"/>
      <c r="G21" s="56"/>
      <c r="H21" s="55"/>
      <c r="I21" s="55"/>
      <c r="J21" s="56"/>
      <c r="K21" s="55"/>
      <c r="L21" s="55"/>
      <c r="N21" s="55"/>
      <c r="O21" s="55"/>
      <c r="P21" s="45"/>
      <c r="Q21" s="55"/>
      <c r="R21" s="55"/>
      <c r="S21" s="56"/>
      <c r="T21" s="57"/>
      <c r="U21" s="55"/>
      <c r="V21" s="56"/>
      <c r="W21" s="55"/>
      <c r="X21" s="55"/>
      <c r="Y21" s="56"/>
      <c r="Z21" s="55"/>
      <c r="AA21" s="55"/>
      <c r="AB21" s="56"/>
      <c r="AC21" s="55"/>
      <c r="AD21" s="55"/>
      <c r="AE21" s="78"/>
      <c r="AF21" s="55"/>
      <c r="AG21" s="55"/>
      <c r="AH21" s="78"/>
      <c r="AI21" s="55"/>
      <c r="AJ21" s="55"/>
      <c r="AK21" s="78"/>
      <c r="AL21" s="273"/>
      <c r="AM21" s="55"/>
      <c r="AN21" s="78"/>
      <c r="AO21" s="273"/>
      <c r="AP21" s="55"/>
      <c r="AQ21" s="78"/>
      <c r="AR21" s="273"/>
      <c r="AS21" s="55"/>
      <c r="AT21" s="78"/>
      <c r="AU21" s="273"/>
      <c r="AV21" s="55"/>
      <c r="AW21" s="78"/>
      <c r="AX21" s="273"/>
      <c r="AY21" s="55"/>
      <c r="AZ21" s="78"/>
      <c r="BA21" s="273"/>
      <c r="BB21" s="55"/>
      <c r="BC21" s="78"/>
      <c r="BD21" s="273"/>
      <c r="BE21" s="55"/>
      <c r="BF21" s="78"/>
      <c r="BG21" s="273"/>
      <c r="BH21" s="55"/>
      <c r="BI21" s="78"/>
      <c r="BJ21" s="273"/>
      <c r="BK21" s="55"/>
      <c r="BL21" s="78"/>
      <c r="BM21" s="273"/>
    </row>
    <row r="22" spans="1:65" x14ac:dyDescent="0.2">
      <c r="A22" s="2" t="s">
        <v>138</v>
      </c>
      <c r="B22" s="55"/>
      <c r="C22" s="55"/>
      <c r="D22" s="56"/>
      <c r="E22" s="55"/>
      <c r="F22" s="55"/>
      <c r="G22" s="56"/>
      <c r="H22" s="55"/>
      <c r="I22" s="55"/>
      <c r="J22" s="56"/>
      <c r="K22" s="55"/>
      <c r="L22" s="55"/>
      <c r="N22" s="55"/>
      <c r="O22" s="55"/>
      <c r="P22" s="45"/>
      <c r="Q22" s="55"/>
      <c r="R22" s="55"/>
      <c r="S22" s="56"/>
      <c r="T22" s="57"/>
      <c r="U22" s="55"/>
      <c r="V22" s="56"/>
      <c r="W22" s="55"/>
      <c r="X22" s="55"/>
      <c r="Y22" s="56"/>
      <c r="Z22" s="55"/>
      <c r="AA22" s="55"/>
      <c r="AB22" s="56"/>
      <c r="AC22" s="55"/>
      <c r="AD22" s="55"/>
      <c r="AE22" s="78"/>
      <c r="AF22" s="55"/>
      <c r="AG22" s="55"/>
      <c r="AH22" s="78"/>
      <c r="AI22" s="55"/>
      <c r="AJ22" s="55"/>
      <c r="AK22" s="78"/>
      <c r="AL22" s="273"/>
      <c r="AM22" s="55"/>
      <c r="AN22" s="78"/>
      <c r="AO22" s="273"/>
      <c r="AP22" s="55"/>
      <c r="AQ22" s="78"/>
      <c r="AR22" s="273"/>
      <c r="AS22" s="55"/>
      <c r="AT22" s="78"/>
      <c r="AU22" s="273"/>
      <c r="AV22" s="55"/>
      <c r="AW22" s="78"/>
      <c r="AX22" s="273"/>
      <c r="AY22" s="55"/>
      <c r="AZ22" s="78"/>
      <c r="BA22" s="273"/>
      <c r="BB22" s="55"/>
      <c r="BC22" s="78"/>
      <c r="BD22" s="273"/>
      <c r="BE22" s="55"/>
      <c r="BF22" s="78"/>
      <c r="BG22" s="273"/>
      <c r="BH22" s="55"/>
      <c r="BI22" s="78"/>
      <c r="BJ22" s="273"/>
      <c r="BK22" s="55"/>
      <c r="BL22" s="78"/>
      <c r="BM22" s="273"/>
    </row>
    <row r="23" spans="1:65" x14ac:dyDescent="0.2">
      <c r="A23" s="210" t="s">
        <v>245</v>
      </c>
      <c r="B23" s="55">
        <v>0</v>
      </c>
      <c r="C23" s="55">
        <v>0</v>
      </c>
      <c r="D23" s="56">
        <v>0</v>
      </c>
      <c r="E23" s="55">
        <v>0</v>
      </c>
      <c r="F23" s="55">
        <v>0</v>
      </c>
      <c r="G23" s="56">
        <v>0</v>
      </c>
      <c r="H23" s="55">
        <v>0</v>
      </c>
      <c r="I23" s="55">
        <v>0</v>
      </c>
      <c r="J23" s="56">
        <v>0</v>
      </c>
      <c r="K23" s="55">
        <v>0</v>
      </c>
      <c r="L23" s="55">
        <v>0</v>
      </c>
      <c r="M23" s="56">
        <v>0</v>
      </c>
      <c r="N23" s="55">
        <v>0</v>
      </c>
      <c r="O23" s="55">
        <v>0</v>
      </c>
      <c r="P23" s="45">
        <v>0</v>
      </c>
      <c r="Q23" s="55">
        <v>0</v>
      </c>
      <c r="R23" s="55">
        <v>0</v>
      </c>
      <c r="S23" s="56">
        <v>0</v>
      </c>
      <c r="T23" s="62">
        <v>0</v>
      </c>
      <c r="U23" s="55">
        <v>0</v>
      </c>
      <c r="V23" s="56">
        <v>0</v>
      </c>
      <c r="W23" s="55">
        <v>0</v>
      </c>
      <c r="X23" s="55">
        <v>0</v>
      </c>
      <c r="Y23" s="56">
        <v>0</v>
      </c>
      <c r="Z23" s="55">
        <v>0</v>
      </c>
      <c r="AA23" s="55">
        <v>0</v>
      </c>
      <c r="AB23" s="56">
        <v>0</v>
      </c>
      <c r="AC23" s="55">
        <v>0</v>
      </c>
      <c r="AD23" s="55">
        <v>0</v>
      </c>
      <c r="AE23" s="78">
        <v>0</v>
      </c>
      <c r="AF23" s="55">
        <v>0</v>
      </c>
      <c r="AG23" s="55">
        <v>0</v>
      </c>
      <c r="AH23" s="78">
        <v>0</v>
      </c>
      <c r="AI23" s="55">
        <v>0</v>
      </c>
      <c r="AJ23" s="55">
        <v>0</v>
      </c>
      <c r="AK23" s="78">
        <v>0</v>
      </c>
      <c r="AL23" s="273">
        <v>0</v>
      </c>
      <c r="AM23" s="55">
        <v>0</v>
      </c>
      <c r="AN23" s="78">
        <v>0</v>
      </c>
      <c r="AO23" s="273">
        <v>-987.4</v>
      </c>
      <c r="AP23" s="55">
        <v>-0.30000000000006821</v>
      </c>
      <c r="AQ23" s="78">
        <v>-987.7</v>
      </c>
      <c r="AR23" s="273">
        <v>0</v>
      </c>
      <c r="AS23" s="55">
        <v>0</v>
      </c>
      <c r="AT23" s="78">
        <v>0</v>
      </c>
      <c r="AU23" s="273">
        <v>0</v>
      </c>
      <c r="AV23" s="55">
        <v>0</v>
      </c>
      <c r="AW23" s="78">
        <v>0</v>
      </c>
      <c r="AX23" s="273">
        <v>0</v>
      </c>
      <c r="AY23" s="55">
        <v>0</v>
      </c>
      <c r="AZ23" s="78">
        <v>0</v>
      </c>
      <c r="BA23" s="273">
        <v>-5.7</v>
      </c>
      <c r="BB23" s="55">
        <v>-1.3999999999999995</v>
      </c>
      <c r="BC23" s="78">
        <v>-7.1</v>
      </c>
      <c r="BD23" s="273">
        <v>0</v>
      </c>
      <c r="BE23" s="55">
        <v>0</v>
      </c>
      <c r="BF23" s="78">
        <v>0</v>
      </c>
      <c r="BG23" s="273">
        <v>0</v>
      </c>
      <c r="BH23" s="55">
        <v>0</v>
      </c>
      <c r="BI23" s="78">
        <v>0</v>
      </c>
      <c r="BJ23" s="55">
        <v>0</v>
      </c>
      <c r="BK23" s="55">
        <v>0</v>
      </c>
      <c r="BL23" s="55">
        <v>0</v>
      </c>
      <c r="BM23" s="55">
        <v>0</v>
      </c>
    </row>
    <row r="24" spans="1:65" x14ac:dyDescent="0.2">
      <c r="A24" s="210" t="s">
        <v>246</v>
      </c>
      <c r="B24" s="55">
        <v>-716.2</v>
      </c>
      <c r="C24" s="55">
        <v>0.10000000000002274</v>
      </c>
      <c r="D24" s="56">
        <v>-716.1</v>
      </c>
      <c r="E24" s="55">
        <v>0</v>
      </c>
      <c r="F24" s="55">
        <v>-290</v>
      </c>
      <c r="G24" s="56">
        <v>-290</v>
      </c>
      <c r="H24" s="55">
        <v>-0.3</v>
      </c>
      <c r="I24" s="55">
        <v>-17.5</v>
      </c>
      <c r="J24" s="56">
        <v>-17.8</v>
      </c>
      <c r="K24" s="55">
        <v>-2.7</v>
      </c>
      <c r="L24" s="55">
        <v>0.5</v>
      </c>
      <c r="M24" s="56">
        <v>-2.2000000000000002</v>
      </c>
      <c r="N24" s="55">
        <v>0</v>
      </c>
      <c r="O24" s="55">
        <v>-8.5</v>
      </c>
      <c r="P24" s="45">
        <v>-8.5</v>
      </c>
      <c r="Q24" s="55">
        <v>-791</v>
      </c>
      <c r="R24" s="55">
        <v>-758.8</v>
      </c>
      <c r="S24" s="56">
        <v>-1549.8</v>
      </c>
      <c r="T24" s="57">
        <v>-2.7</v>
      </c>
      <c r="U24" s="55">
        <v>0</v>
      </c>
      <c r="V24" s="56">
        <v>-2.7</v>
      </c>
      <c r="W24" s="55">
        <v>0</v>
      </c>
      <c r="X24" s="55">
        <v>0</v>
      </c>
      <c r="Y24" s="56">
        <v>0</v>
      </c>
      <c r="Z24" s="55">
        <v>0</v>
      </c>
      <c r="AA24" s="55">
        <v>0</v>
      </c>
      <c r="AB24" s="56">
        <v>0</v>
      </c>
      <c r="AC24" s="55">
        <v>0</v>
      </c>
      <c r="AD24" s="55">
        <v>0</v>
      </c>
      <c r="AE24" s="78">
        <v>0</v>
      </c>
      <c r="AF24" s="55">
        <v>0</v>
      </c>
      <c r="AG24" s="55">
        <v>0</v>
      </c>
      <c r="AH24" s="78">
        <v>0</v>
      </c>
      <c r="AI24" s="55">
        <v>0</v>
      </c>
      <c r="AJ24" s="55">
        <v>-153.6</v>
      </c>
      <c r="AK24" s="78">
        <v>-153.6</v>
      </c>
      <c r="AL24" s="273">
        <v>-52.7</v>
      </c>
      <c r="AM24" s="55">
        <v>0</v>
      </c>
      <c r="AN24" s="78">
        <v>-52.7</v>
      </c>
      <c r="AO24" s="273">
        <v>-10.800000000000068</v>
      </c>
      <c r="AP24" s="55">
        <v>-22.999999999999929</v>
      </c>
      <c r="AQ24" s="78">
        <v>-33.799999999999997</v>
      </c>
      <c r="AR24" s="273">
        <v>0</v>
      </c>
      <c r="AS24" s="55">
        <v>0</v>
      </c>
      <c r="AT24" s="78">
        <v>0</v>
      </c>
      <c r="AU24" s="273">
        <v>0</v>
      </c>
      <c r="AV24" s="55">
        <v>0</v>
      </c>
      <c r="AW24" s="78">
        <v>0</v>
      </c>
      <c r="AX24" s="273">
        <v>0</v>
      </c>
      <c r="AY24" s="55">
        <v>0</v>
      </c>
      <c r="AZ24" s="78">
        <v>0</v>
      </c>
      <c r="BA24" s="273">
        <v>0</v>
      </c>
      <c r="BB24" s="55">
        <v>0</v>
      </c>
      <c r="BC24" s="78">
        <v>0</v>
      </c>
      <c r="BD24" s="273">
        <v>0</v>
      </c>
      <c r="BE24" s="55">
        <v>0</v>
      </c>
      <c r="BF24" s="78">
        <v>0</v>
      </c>
      <c r="BG24" s="273">
        <v>-287</v>
      </c>
      <c r="BH24" s="55">
        <v>-710.5</v>
      </c>
      <c r="BI24" s="78">
        <v>-997.5</v>
      </c>
      <c r="BJ24" s="273">
        <v>-160.30000000000001</v>
      </c>
      <c r="BK24" s="55">
        <v>-5.6999999999999886</v>
      </c>
      <c r="BL24" s="78">
        <v>-166</v>
      </c>
      <c r="BM24" s="55">
        <v>14.5</v>
      </c>
    </row>
    <row r="25" spans="1:65" x14ac:dyDescent="0.2">
      <c r="A25" s="1" t="s">
        <v>218</v>
      </c>
      <c r="B25" s="55">
        <v>0</v>
      </c>
      <c r="C25" s="55">
        <v>0</v>
      </c>
      <c r="D25" s="56">
        <v>0</v>
      </c>
      <c r="E25" s="55">
        <v>0</v>
      </c>
      <c r="F25" s="55">
        <v>0</v>
      </c>
      <c r="G25" s="56">
        <v>0</v>
      </c>
      <c r="H25" s="55">
        <v>0</v>
      </c>
      <c r="I25" s="55">
        <v>0</v>
      </c>
      <c r="J25" s="56">
        <v>0</v>
      </c>
      <c r="K25" s="55">
        <v>0</v>
      </c>
      <c r="L25" s="55">
        <v>0</v>
      </c>
      <c r="M25" s="56">
        <v>0</v>
      </c>
      <c r="N25" s="55">
        <v>0</v>
      </c>
      <c r="O25" s="55">
        <v>0</v>
      </c>
      <c r="P25" s="45">
        <v>0</v>
      </c>
      <c r="Q25" s="55">
        <v>0</v>
      </c>
      <c r="R25" s="55">
        <v>0</v>
      </c>
      <c r="S25" s="56">
        <v>0</v>
      </c>
      <c r="T25" s="62">
        <v>0</v>
      </c>
      <c r="U25" s="55">
        <v>0</v>
      </c>
      <c r="V25" s="56">
        <v>0</v>
      </c>
      <c r="W25" s="55">
        <v>0</v>
      </c>
      <c r="X25" s="55">
        <v>0</v>
      </c>
      <c r="Y25" s="56">
        <v>0</v>
      </c>
      <c r="Z25" s="55">
        <v>0</v>
      </c>
      <c r="AA25" s="55">
        <v>0</v>
      </c>
      <c r="AB25" s="56">
        <v>0</v>
      </c>
      <c r="AC25" s="55">
        <v>0</v>
      </c>
      <c r="AD25" s="55">
        <v>0</v>
      </c>
      <c r="AE25" s="78">
        <v>0</v>
      </c>
      <c r="AF25" s="55">
        <v>-68.7</v>
      </c>
      <c r="AG25" s="55">
        <v>68.7</v>
      </c>
      <c r="AH25" s="78">
        <v>0</v>
      </c>
      <c r="AI25" s="55">
        <v>0</v>
      </c>
      <c r="AJ25" s="55">
        <v>0</v>
      </c>
      <c r="AK25" s="78">
        <v>0</v>
      </c>
      <c r="AL25" s="273">
        <v>0</v>
      </c>
      <c r="AM25" s="55">
        <v>0</v>
      </c>
      <c r="AN25" s="78">
        <v>0</v>
      </c>
      <c r="AO25" s="273">
        <v>0</v>
      </c>
      <c r="AP25" s="55">
        <v>0</v>
      </c>
      <c r="AQ25" s="78">
        <v>0</v>
      </c>
      <c r="AR25" s="273">
        <v>0</v>
      </c>
      <c r="AS25" s="55">
        <v>0</v>
      </c>
      <c r="AT25" s="78">
        <v>0</v>
      </c>
      <c r="AU25" s="273">
        <v>0</v>
      </c>
      <c r="AV25" s="55">
        <v>0</v>
      </c>
      <c r="AW25" s="78">
        <v>0</v>
      </c>
      <c r="AX25" s="273">
        <v>0</v>
      </c>
      <c r="AY25" s="55">
        <v>0</v>
      </c>
      <c r="AZ25" s="78">
        <v>0</v>
      </c>
      <c r="BA25" s="273">
        <v>0</v>
      </c>
      <c r="BB25" s="55">
        <v>0</v>
      </c>
      <c r="BC25" s="78">
        <v>0</v>
      </c>
      <c r="BD25" s="273">
        <v>0</v>
      </c>
      <c r="BE25" s="55">
        <v>0</v>
      </c>
      <c r="BF25" s="78">
        <v>0</v>
      </c>
      <c r="BG25" s="273">
        <v>0</v>
      </c>
      <c r="BH25" s="55">
        <v>0</v>
      </c>
      <c r="BI25" s="78">
        <v>0</v>
      </c>
      <c r="BJ25" s="55">
        <v>0</v>
      </c>
      <c r="BK25" s="55">
        <v>0</v>
      </c>
      <c r="BL25" s="55">
        <v>0</v>
      </c>
      <c r="BM25" s="55">
        <v>0</v>
      </c>
    </row>
    <row r="26" spans="1:65" x14ac:dyDescent="0.2">
      <c r="A26" s="1" t="s">
        <v>219</v>
      </c>
      <c r="B26" s="55">
        <v>0</v>
      </c>
      <c r="C26" s="55">
        <v>0</v>
      </c>
      <c r="D26" s="56">
        <v>0</v>
      </c>
      <c r="E26" s="55">
        <v>0</v>
      </c>
      <c r="F26" s="55">
        <v>0</v>
      </c>
      <c r="G26" s="56">
        <v>0</v>
      </c>
      <c r="H26" s="55">
        <v>0</v>
      </c>
      <c r="I26" s="55">
        <v>0</v>
      </c>
      <c r="J26" s="56">
        <v>0</v>
      </c>
      <c r="K26" s="55">
        <v>0</v>
      </c>
      <c r="L26" s="55">
        <v>0</v>
      </c>
      <c r="M26" s="56">
        <v>0</v>
      </c>
      <c r="N26" s="55">
        <v>0</v>
      </c>
      <c r="O26" s="55">
        <v>0</v>
      </c>
      <c r="P26" s="45">
        <v>0</v>
      </c>
      <c r="Q26" s="55">
        <v>0</v>
      </c>
      <c r="R26" s="55">
        <v>0</v>
      </c>
      <c r="S26" s="56">
        <v>0</v>
      </c>
      <c r="T26" s="62">
        <v>0</v>
      </c>
      <c r="U26" s="55">
        <v>0</v>
      </c>
      <c r="V26" s="56">
        <v>0</v>
      </c>
      <c r="W26" s="55">
        <v>0</v>
      </c>
      <c r="X26" s="55">
        <v>0</v>
      </c>
      <c r="Y26" s="56">
        <v>0</v>
      </c>
      <c r="Z26" s="55">
        <v>0</v>
      </c>
      <c r="AA26" s="55">
        <v>0</v>
      </c>
      <c r="AB26" s="56">
        <v>0</v>
      </c>
      <c r="AC26" s="55">
        <v>0</v>
      </c>
      <c r="AD26" s="55">
        <v>0</v>
      </c>
      <c r="AE26" s="78">
        <v>0</v>
      </c>
      <c r="AF26" s="55">
        <v>-4.5999999999999996</v>
      </c>
      <c r="AG26" s="55">
        <v>-33.9</v>
      </c>
      <c r="AH26" s="78">
        <v>-38.5</v>
      </c>
      <c r="AI26" s="55">
        <v>0</v>
      </c>
      <c r="AJ26" s="55">
        <v>0</v>
      </c>
      <c r="AK26" s="78">
        <v>0</v>
      </c>
      <c r="AL26" s="273">
        <v>0</v>
      </c>
      <c r="AM26" s="55">
        <v>0</v>
      </c>
      <c r="AN26" s="78">
        <v>0</v>
      </c>
      <c r="AO26" s="273">
        <v>0</v>
      </c>
      <c r="AP26" s="55">
        <v>0</v>
      </c>
      <c r="AQ26" s="78">
        <v>0</v>
      </c>
      <c r="AR26" s="273">
        <v>0</v>
      </c>
      <c r="AS26" s="55">
        <v>-55.1</v>
      </c>
      <c r="AT26" s="78">
        <v>-55.1</v>
      </c>
      <c r="AU26" s="273">
        <v>-0.5</v>
      </c>
      <c r="AV26" s="55">
        <v>3.6</v>
      </c>
      <c r="AW26" s="78">
        <v>3.1</v>
      </c>
      <c r="AX26" s="273">
        <v>-8.4</v>
      </c>
      <c r="AY26" s="55">
        <v>8.4</v>
      </c>
      <c r="AZ26" s="78">
        <v>0</v>
      </c>
      <c r="BA26" s="273">
        <v>0</v>
      </c>
      <c r="BB26" s="55">
        <v>0</v>
      </c>
      <c r="BC26" s="78">
        <v>0</v>
      </c>
      <c r="BD26" s="273">
        <v>0</v>
      </c>
      <c r="BE26" s="55">
        <v>0</v>
      </c>
      <c r="BF26" s="78">
        <v>0</v>
      </c>
      <c r="BG26" s="273">
        <v>0</v>
      </c>
      <c r="BH26" s="55">
        <v>0</v>
      </c>
      <c r="BI26" s="78">
        <v>0</v>
      </c>
      <c r="BJ26" s="55">
        <v>0</v>
      </c>
      <c r="BK26" s="55">
        <v>0</v>
      </c>
      <c r="BL26" s="55">
        <v>0</v>
      </c>
      <c r="BM26" s="55">
        <v>0</v>
      </c>
    </row>
    <row r="27" spans="1:65" x14ac:dyDescent="0.2">
      <c r="A27" s="1" t="s">
        <v>139</v>
      </c>
      <c r="B27" s="55">
        <v>-76</v>
      </c>
      <c r="C27" s="55">
        <v>-107.30000000000001</v>
      </c>
      <c r="D27" s="56">
        <v>-183.3</v>
      </c>
      <c r="E27" s="55">
        <v>-98.8</v>
      </c>
      <c r="F27" s="55">
        <v>-190.3</v>
      </c>
      <c r="G27" s="56">
        <v>-289.10000000000002</v>
      </c>
      <c r="H27" s="55">
        <v>-256.2</v>
      </c>
      <c r="I27" s="55">
        <v>-322.59999999999997</v>
      </c>
      <c r="J27" s="56">
        <v>-578.79999999999995</v>
      </c>
      <c r="K27" s="55">
        <v>-353.4</v>
      </c>
      <c r="L27" s="55">
        <v>-411.1</v>
      </c>
      <c r="M27" s="56">
        <v>-764.5</v>
      </c>
      <c r="N27" s="55">
        <v>-216.9</v>
      </c>
      <c r="O27" s="55">
        <v>-182.70000000000002</v>
      </c>
      <c r="P27" s="45">
        <v>-399.6</v>
      </c>
      <c r="Q27" s="55">
        <v>-135.80000000000001</v>
      </c>
      <c r="R27" s="55">
        <v>-257.8</v>
      </c>
      <c r="S27" s="56">
        <v>-393.6</v>
      </c>
      <c r="T27" s="57">
        <v>-281.3</v>
      </c>
      <c r="U27" s="55">
        <v>-451.7</v>
      </c>
      <c r="V27" s="56">
        <v>-733</v>
      </c>
      <c r="W27" s="55">
        <v>-227.2</v>
      </c>
      <c r="X27" s="55">
        <v>-138.10000000000002</v>
      </c>
      <c r="Y27" s="56">
        <v>-365.3</v>
      </c>
      <c r="Z27" s="55">
        <v>-173.6</v>
      </c>
      <c r="AA27" s="55">
        <v>-213.6</v>
      </c>
      <c r="AB27" s="56">
        <v>-387.2</v>
      </c>
      <c r="AC27" s="55">
        <v>-106.2</v>
      </c>
      <c r="AD27" s="55">
        <v>-109.3</v>
      </c>
      <c r="AE27" s="78">
        <v>-215.5</v>
      </c>
      <c r="AF27" s="55">
        <v>-125.1</v>
      </c>
      <c r="AG27" s="55">
        <v>-168.1</v>
      </c>
      <c r="AH27" s="78">
        <v>-293.2</v>
      </c>
      <c r="AI27" s="55">
        <v>-114.5</v>
      </c>
      <c r="AJ27" s="55">
        <v>-183.3</v>
      </c>
      <c r="AK27" s="78">
        <v>-297.8</v>
      </c>
      <c r="AL27" s="273">
        <v>-165.3</v>
      </c>
      <c r="AM27" s="55">
        <v>-210.5</v>
      </c>
      <c r="AN27" s="78">
        <v>-375.8</v>
      </c>
      <c r="AO27" s="273">
        <v>-139.80000000000001</v>
      </c>
      <c r="AP27" s="55">
        <v>-149.09999999999997</v>
      </c>
      <c r="AQ27" s="78">
        <v>-288.89999999999998</v>
      </c>
      <c r="AR27" s="273">
        <v>-170.4</v>
      </c>
      <c r="AS27" s="55">
        <v>-198.29999999999998</v>
      </c>
      <c r="AT27" s="78">
        <v>-368.7</v>
      </c>
      <c r="AU27" s="273">
        <v>-206.5</v>
      </c>
      <c r="AV27" s="55">
        <v>-188.89999999999998</v>
      </c>
      <c r="AW27" s="78">
        <v>-395.4</v>
      </c>
      <c r="AX27" s="273">
        <v>-155.19999999999999</v>
      </c>
      <c r="AY27" s="55">
        <v>-207.10000000000002</v>
      </c>
      <c r="AZ27" s="78">
        <v>-362.3</v>
      </c>
      <c r="BA27" s="273">
        <v>-269.60000000000002</v>
      </c>
      <c r="BB27" s="55">
        <v>-292.10000000000002</v>
      </c>
      <c r="BC27" s="78">
        <v>-561.70000000000005</v>
      </c>
      <c r="BD27" s="273">
        <v>-297.89999999999998</v>
      </c>
      <c r="BE27" s="55">
        <v>-455.5</v>
      </c>
      <c r="BF27" s="78">
        <v>-753.4</v>
      </c>
      <c r="BG27" s="273">
        <v>-382.7</v>
      </c>
      <c r="BH27" s="55">
        <v>-362.90000000000003</v>
      </c>
      <c r="BI27" s="78">
        <v>-745.6</v>
      </c>
      <c r="BJ27" s="273">
        <v>-350.1</v>
      </c>
      <c r="BK27" s="55">
        <v>-447.69999999999993</v>
      </c>
      <c r="BL27" s="78">
        <v>-797.8</v>
      </c>
      <c r="BM27" s="55">
        <v>-462.2</v>
      </c>
    </row>
    <row r="28" spans="1:65" x14ac:dyDescent="0.2">
      <c r="A28" s="1" t="s">
        <v>140</v>
      </c>
      <c r="B28" s="55">
        <v>0</v>
      </c>
      <c r="C28" s="55">
        <v>0</v>
      </c>
      <c r="D28" s="56">
        <v>0</v>
      </c>
      <c r="E28" s="55">
        <v>0</v>
      </c>
      <c r="F28" s="55">
        <v>0</v>
      </c>
      <c r="G28" s="56">
        <v>0</v>
      </c>
      <c r="H28" s="55">
        <v>-3.4</v>
      </c>
      <c r="I28" s="55">
        <v>-17.8</v>
      </c>
      <c r="J28" s="56">
        <v>-21.2</v>
      </c>
      <c r="K28" s="55">
        <v>-12.7</v>
      </c>
      <c r="L28" s="55">
        <v>-20.000000000000004</v>
      </c>
      <c r="M28" s="56">
        <v>-32.700000000000003</v>
      </c>
      <c r="N28" s="55">
        <v>-3.6</v>
      </c>
      <c r="O28" s="55">
        <v>-10.200000000000001</v>
      </c>
      <c r="P28" s="45">
        <v>-13.8</v>
      </c>
      <c r="Q28" s="55">
        <v>-5.4</v>
      </c>
      <c r="R28" s="55">
        <v>-7.1999999999999993</v>
      </c>
      <c r="S28" s="56">
        <v>-12.6</v>
      </c>
      <c r="T28" s="57">
        <v>-3.3</v>
      </c>
      <c r="U28" s="55">
        <v>-8.8999999999999986</v>
      </c>
      <c r="V28" s="56">
        <v>-12.2</v>
      </c>
      <c r="W28" s="55">
        <v>-2.9</v>
      </c>
      <c r="X28" s="55">
        <v>-5.0999999999999996</v>
      </c>
      <c r="Y28" s="56">
        <v>-8</v>
      </c>
      <c r="Z28" s="55">
        <v>-4.8</v>
      </c>
      <c r="AA28" s="55">
        <v>-10</v>
      </c>
      <c r="AB28" s="56">
        <v>-14.8</v>
      </c>
      <c r="AC28" s="55">
        <v>-3.9</v>
      </c>
      <c r="AD28" s="55">
        <v>-10.1</v>
      </c>
      <c r="AE28" s="78">
        <v>-14</v>
      </c>
      <c r="AF28" s="55">
        <v>-4.2</v>
      </c>
      <c r="AG28" s="55">
        <v>-5.3999999999999995</v>
      </c>
      <c r="AH28" s="78">
        <v>-9.6</v>
      </c>
      <c r="AI28" s="55">
        <v>-3.5</v>
      </c>
      <c r="AJ28" s="55">
        <v>-4.8000000000000007</v>
      </c>
      <c r="AK28" s="78">
        <v>-8.3000000000000007</v>
      </c>
      <c r="AL28" s="273">
        <v>-2.7</v>
      </c>
      <c r="AM28" s="55">
        <v>-6.3999999999999995</v>
      </c>
      <c r="AN28" s="78">
        <v>-9.1</v>
      </c>
      <c r="AO28" s="273">
        <v>-1.4</v>
      </c>
      <c r="AP28" s="55">
        <v>-23.6</v>
      </c>
      <c r="AQ28" s="78">
        <v>-25</v>
      </c>
      <c r="AR28" s="273">
        <v>-4.8</v>
      </c>
      <c r="AS28" s="55">
        <v>-9.5</v>
      </c>
      <c r="AT28" s="78">
        <v>-14.3</v>
      </c>
      <c r="AU28" s="273">
        <v>-5.2</v>
      </c>
      <c r="AV28" s="55">
        <v>-9.3000000000000007</v>
      </c>
      <c r="AW28" s="78">
        <v>-14.5</v>
      </c>
      <c r="AX28" s="273">
        <v>-5.2</v>
      </c>
      <c r="AY28" s="55">
        <v>-10.7</v>
      </c>
      <c r="AZ28" s="78">
        <v>-15.9</v>
      </c>
      <c r="BA28" s="273">
        <v>-6</v>
      </c>
      <c r="BB28" s="55">
        <v>-12.100000000000001</v>
      </c>
      <c r="BC28" s="78">
        <v>-18.100000000000001</v>
      </c>
      <c r="BD28" s="273">
        <v>-2.7</v>
      </c>
      <c r="BE28" s="55">
        <f>BF28-BD28</f>
        <v>-4.3</v>
      </c>
      <c r="BF28" s="78">
        <v>-7</v>
      </c>
      <c r="BG28" s="273">
        <v>-2.4</v>
      </c>
      <c r="BH28" s="55">
        <v>-15.700000000000001</v>
      </c>
      <c r="BI28" s="78">
        <v>-18.100000000000001</v>
      </c>
      <c r="BJ28" s="273">
        <v>-3.7</v>
      </c>
      <c r="BK28" s="55">
        <v>-7.2</v>
      </c>
      <c r="BL28" s="78">
        <v>-10.9</v>
      </c>
      <c r="BM28" s="55">
        <v>-4.3</v>
      </c>
    </row>
    <row r="29" spans="1:65" x14ac:dyDescent="0.2">
      <c r="A29" s="1" t="s">
        <v>260</v>
      </c>
      <c r="B29" s="55"/>
      <c r="C29" s="55"/>
      <c r="D29" s="78">
        <v>0</v>
      </c>
      <c r="E29" s="78">
        <v>0</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55"/>
      <c r="X29" s="55"/>
      <c r="Y29" s="78">
        <v>0</v>
      </c>
      <c r="Z29" s="78">
        <v>0</v>
      </c>
      <c r="AA29" s="78">
        <v>0</v>
      </c>
      <c r="AB29" s="78">
        <v>0</v>
      </c>
      <c r="AC29" s="78">
        <v>0</v>
      </c>
      <c r="AD29" s="78">
        <v>0</v>
      </c>
      <c r="AE29" s="78">
        <v>0</v>
      </c>
      <c r="AF29" s="78">
        <v>0</v>
      </c>
      <c r="AG29" s="78">
        <v>0</v>
      </c>
      <c r="AH29" s="78">
        <v>0</v>
      </c>
      <c r="AI29" s="78">
        <v>0</v>
      </c>
      <c r="AJ29" s="78">
        <v>0</v>
      </c>
      <c r="AK29" s="78">
        <v>0</v>
      </c>
      <c r="AL29" s="78">
        <v>0</v>
      </c>
      <c r="AM29" s="78">
        <v>0</v>
      </c>
      <c r="AN29" s="78">
        <v>0</v>
      </c>
      <c r="AO29" s="78">
        <v>0</v>
      </c>
      <c r="AP29" s="78">
        <v>0</v>
      </c>
      <c r="AQ29" s="78">
        <v>0</v>
      </c>
      <c r="AR29" s="78">
        <v>0</v>
      </c>
      <c r="AS29" s="78">
        <v>0</v>
      </c>
      <c r="AT29" s="78">
        <v>0</v>
      </c>
      <c r="AU29" s="78">
        <v>0</v>
      </c>
      <c r="AV29" s="78">
        <v>0</v>
      </c>
      <c r="AW29" s="78">
        <v>0</v>
      </c>
      <c r="AX29" s="273">
        <v>-42.2</v>
      </c>
      <c r="AY29" s="78">
        <v>0</v>
      </c>
      <c r="AZ29" s="78">
        <v>-42.2</v>
      </c>
      <c r="BA29" s="273">
        <v>0</v>
      </c>
      <c r="BB29" s="78">
        <v>0</v>
      </c>
      <c r="BC29" s="78">
        <v>0</v>
      </c>
      <c r="BD29" s="273">
        <v>0</v>
      </c>
      <c r="BE29" s="55">
        <f t="shared" ref="BE29:BE45" si="0">BF29-BD29</f>
        <v>0</v>
      </c>
      <c r="BF29" s="78">
        <v>0</v>
      </c>
      <c r="BG29" s="273">
        <v>0</v>
      </c>
      <c r="BH29" s="55">
        <v>-1</v>
      </c>
      <c r="BI29" s="78">
        <v>-1</v>
      </c>
      <c r="BJ29" s="273">
        <v>-7</v>
      </c>
      <c r="BK29" s="55">
        <v>-2.5999999999999996</v>
      </c>
      <c r="BL29" s="78">
        <v>-9.6</v>
      </c>
      <c r="BM29" s="55">
        <v>-3.7</v>
      </c>
    </row>
    <row r="30" spans="1:65" x14ac:dyDescent="0.2">
      <c r="A30" s="210" t="s">
        <v>261</v>
      </c>
      <c r="B30" s="55"/>
      <c r="C30" s="55"/>
      <c r="D30" s="78">
        <v>0</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55"/>
      <c r="X30" s="55"/>
      <c r="Y30" s="78">
        <v>0</v>
      </c>
      <c r="Z30" s="78">
        <v>0</v>
      </c>
      <c r="AA30" s="78">
        <v>0</v>
      </c>
      <c r="AB30" s="78">
        <v>0</v>
      </c>
      <c r="AC30" s="78">
        <v>0</v>
      </c>
      <c r="AD30" s="78">
        <v>0</v>
      </c>
      <c r="AE30" s="78">
        <v>0</v>
      </c>
      <c r="AF30" s="78">
        <v>0</v>
      </c>
      <c r="AG30" s="78">
        <v>0</v>
      </c>
      <c r="AH30" s="78">
        <v>0</v>
      </c>
      <c r="AI30" s="78">
        <v>0</v>
      </c>
      <c r="AJ30" s="78">
        <v>0</v>
      </c>
      <c r="AK30" s="78">
        <v>0</v>
      </c>
      <c r="AL30" s="78">
        <v>0</v>
      </c>
      <c r="AM30" s="78">
        <v>0</v>
      </c>
      <c r="AN30" s="78">
        <v>0</v>
      </c>
      <c r="AO30" s="78">
        <v>0</v>
      </c>
      <c r="AP30" s="78">
        <v>0</v>
      </c>
      <c r="AQ30" s="78">
        <v>0</v>
      </c>
      <c r="AR30" s="78">
        <v>0</v>
      </c>
      <c r="AS30" s="78">
        <v>0</v>
      </c>
      <c r="AT30" s="78">
        <v>0</v>
      </c>
      <c r="AU30" s="78">
        <v>0</v>
      </c>
      <c r="AV30" s="78">
        <v>0</v>
      </c>
      <c r="AW30" s="78">
        <v>0</v>
      </c>
      <c r="AX30" s="273">
        <v>-4.2</v>
      </c>
      <c r="AY30" s="302">
        <v>-41.3</v>
      </c>
      <c r="AZ30" s="78">
        <v>-45.5</v>
      </c>
      <c r="BA30" s="273">
        <v>0</v>
      </c>
      <c r="BB30" s="302">
        <v>0</v>
      </c>
      <c r="BC30" s="78">
        <v>0</v>
      </c>
      <c r="BD30" s="273">
        <v>0</v>
      </c>
      <c r="BE30" s="55">
        <f t="shared" si="0"/>
        <v>0</v>
      </c>
      <c r="BF30" s="78">
        <v>0</v>
      </c>
      <c r="BG30" s="273">
        <v>0</v>
      </c>
      <c r="BH30" s="55">
        <v>0</v>
      </c>
      <c r="BI30" s="78">
        <v>0</v>
      </c>
      <c r="BJ30" s="55">
        <v>0</v>
      </c>
      <c r="BK30" s="55">
        <v>0</v>
      </c>
      <c r="BL30" s="55">
        <v>0</v>
      </c>
      <c r="BM30" s="55">
        <v>0</v>
      </c>
    </row>
    <row r="31" spans="1:65" x14ac:dyDescent="0.2">
      <c r="A31" s="1" t="s">
        <v>141</v>
      </c>
      <c r="B31" s="55">
        <v>0</v>
      </c>
      <c r="C31" s="55">
        <v>0</v>
      </c>
      <c r="D31" s="56">
        <v>0</v>
      </c>
      <c r="E31" s="55">
        <v>0</v>
      </c>
      <c r="F31" s="55">
        <v>0</v>
      </c>
      <c r="G31" s="56">
        <v>0</v>
      </c>
      <c r="H31" s="55">
        <v>-0.6</v>
      </c>
      <c r="I31" s="55">
        <v>-1</v>
      </c>
      <c r="J31" s="56">
        <v>-1.6</v>
      </c>
      <c r="K31" s="55">
        <v>-0.6</v>
      </c>
      <c r="L31" s="55">
        <v>-0.70000000000000007</v>
      </c>
      <c r="M31" s="56">
        <v>-1.3</v>
      </c>
      <c r="N31" s="55">
        <v>-27</v>
      </c>
      <c r="O31" s="55">
        <v>-3.3999999999999986</v>
      </c>
      <c r="P31" s="45">
        <v>-30.4</v>
      </c>
      <c r="Q31" s="55">
        <v>-12.3</v>
      </c>
      <c r="R31" s="55">
        <v>-9.1999999999999993</v>
      </c>
      <c r="S31" s="56">
        <v>-21.5</v>
      </c>
      <c r="T31" s="57">
        <v>-10.6</v>
      </c>
      <c r="U31" s="55">
        <v>-1.3000000000000007</v>
      </c>
      <c r="V31" s="56">
        <v>-11.9</v>
      </c>
      <c r="W31" s="55">
        <v>-0.5</v>
      </c>
      <c r="X31" s="55">
        <v>-0.8</v>
      </c>
      <c r="Y31" s="56">
        <v>-1.3</v>
      </c>
      <c r="Z31" s="55">
        <v>-1</v>
      </c>
      <c r="AA31" s="55">
        <v>-0.7</v>
      </c>
      <c r="AB31" s="56">
        <v>-1.7</v>
      </c>
      <c r="AC31" s="55">
        <v>-0.7</v>
      </c>
      <c r="AD31" s="55">
        <v>-6.3</v>
      </c>
      <c r="AE31" s="78">
        <v>-7</v>
      </c>
      <c r="AF31" s="55">
        <v>-0.7</v>
      </c>
      <c r="AG31" s="55">
        <v>-14.700000000000001</v>
      </c>
      <c r="AH31" s="78">
        <v>-15.4</v>
      </c>
      <c r="AI31" s="55">
        <v>-1.0469999999999999</v>
      </c>
      <c r="AJ31" s="55">
        <v>-0.55300000000000016</v>
      </c>
      <c r="AK31" s="78">
        <v>-1.6</v>
      </c>
      <c r="AL31" s="273">
        <v>-1.6</v>
      </c>
      <c r="AM31" s="55">
        <v>-0.89999999999999991</v>
      </c>
      <c r="AN31" s="78">
        <v>-2.5</v>
      </c>
      <c r="AO31" s="273">
        <v>-1</v>
      </c>
      <c r="AP31" s="55">
        <v>-1.2999999999999998</v>
      </c>
      <c r="AQ31" s="78">
        <v>-2.2999999999999998</v>
      </c>
      <c r="AR31" s="273">
        <v>0</v>
      </c>
      <c r="AS31" s="55">
        <v>0</v>
      </c>
      <c r="AT31" s="78">
        <v>0</v>
      </c>
      <c r="AU31" s="273">
        <v>0</v>
      </c>
      <c r="AV31" s="55">
        <v>0</v>
      </c>
      <c r="AW31" s="78">
        <v>0</v>
      </c>
      <c r="AX31" s="273">
        <v>0</v>
      </c>
      <c r="AY31" s="55">
        <v>0</v>
      </c>
      <c r="AZ31" s="78">
        <v>0</v>
      </c>
      <c r="BA31" s="273">
        <v>0</v>
      </c>
      <c r="BB31" s="55">
        <v>0</v>
      </c>
      <c r="BC31" s="78">
        <v>0</v>
      </c>
      <c r="BD31" s="273">
        <v>0</v>
      </c>
      <c r="BE31" s="55">
        <f t="shared" si="0"/>
        <v>0</v>
      </c>
      <c r="BF31" s="78">
        <v>0</v>
      </c>
      <c r="BG31" s="273">
        <v>0</v>
      </c>
      <c r="BH31" s="55">
        <v>0</v>
      </c>
      <c r="BI31" s="78">
        <v>0</v>
      </c>
      <c r="BJ31" s="55">
        <v>0</v>
      </c>
      <c r="BK31" s="55">
        <v>0</v>
      </c>
      <c r="BL31" s="55">
        <v>0</v>
      </c>
      <c r="BM31" s="55">
        <v>0</v>
      </c>
    </row>
    <row r="32" spans="1:65" ht="12.75" customHeight="1" x14ac:dyDescent="0.2">
      <c r="A32" s="1" t="s">
        <v>142</v>
      </c>
      <c r="B32" s="55">
        <v>0</v>
      </c>
      <c r="C32" s="55">
        <v>0</v>
      </c>
      <c r="D32" s="56">
        <v>0</v>
      </c>
      <c r="E32" s="55">
        <v>0</v>
      </c>
      <c r="F32" s="55">
        <v>0</v>
      </c>
      <c r="G32" s="56">
        <v>0</v>
      </c>
      <c r="H32" s="55">
        <v>-0.5</v>
      </c>
      <c r="I32" s="55">
        <v>0</v>
      </c>
      <c r="J32" s="56">
        <v>-0.5</v>
      </c>
      <c r="K32" s="55">
        <v>0</v>
      </c>
      <c r="L32" s="55">
        <v>-0.7</v>
      </c>
      <c r="M32" s="56">
        <v>-0.7</v>
      </c>
      <c r="N32" s="55">
        <v>0</v>
      </c>
      <c r="O32" s="55">
        <v>0</v>
      </c>
      <c r="P32" s="45">
        <v>0</v>
      </c>
      <c r="Q32" s="55">
        <v>0</v>
      </c>
      <c r="R32" s="55">
        <v>0</v>
      </c>
      <c r="S32" s="56">
        <v>0</v>
      </c>
      <c r="T32" s="57">
        <v>0</v>
      </c>
      <c r="U32" s="55">
        <v>0</v>
      </c>
      <c r="V32" s="56">
        <v>0</v>
      </c>
      <c r="W32" s="55">
        <v>0</v>
      </c>
      <c r="X32" s="55">
        <v>0</v>
      </c>
      <c r="Y32" s="56">
        <v>0</v>
      </c>
      <c r="Z32" s="55">
        <v>0</v>
      </c>
      <c r="AA32" s="55">
        <v>0</v>
      </c>
      <c r="AB32" s="56">
        <v>0</v>
      </c>
      <c r="AC32" s="55">
        <v>0</v>
      </c>
      <c r="AD32" s="55">
        <v>0</v>
      </c>
      <c r="AE32" s="78">
        <v>0</v>
      </c>
      <c r="AF32" s="55">
        <v>0</v>
      </c>
      <c r="AG32" s="55">
        <v>0</v>
      </c>
      <c r="AH32" s="78">
        <v>0</v>
      </c>
      <c r="AI32" s="55">
        <v>0</v>
      </c>
      <c r="AJ32" s="55">
        <v>0</v>
      </c>
      <c r="AK32" s="78">
        <v>0</v>
      </c>
      <c r="AL32" s="273">
        <v>0</v>
      </c>
      <c r="AM32" s="55">
        <v>0</v>
      </c>
      <c r="AN32" s="78">
        <v>0</v>
      </c>
      <c r="AO32" s="273">
        <v>0</v>
      </c>
      <c r="AP32" s="55">
        <v>0</v>
      </c>
      <c r="AQ32" s="78">
        <v>0</v>
      </c>
      <c r="AR32" s="273">
        <v>0</v>
      </c>
      <c r="AS32" s="55">
        <v>0</v>
      </c>
      <c r="AT32" s="78">
        <v>0</v>
      </c>
      <c r="AU32" s="273">
        <v>0</v>
      </c>
      <c r="AV32" s="55">
        <v>0</v>
      </c>
      <c r="AW32" s="78">
        <v>0</v>
      </c>
      <c r="AX32" s="273">
        <v>0</v>
      </c>
      <c r="AY32" s="55">
        <v>0</v>
      </c>
      <c r="AZ32" s="78">
        <v>0</v>
      </c>
      <c r="BA32" s="273">
        <v>0</v>
      </c>
      <c r="BB32" s="55">
        <v>0</v>
      </c>
      <c r="BC32" s="78">
        <v>0</v>
      </c>
      <c r="BD32" s="273">
        <v>0</v>
      </c>
      <c r="BE32" s="55">
        <f t="shared" si="0"/>
        <v>0</v>
      </c>
      <c r="BF32" s="78">
        <v>0</v>
      </c>
      <c r="BG32" s="273">
        <v>0</v>
      </c>
      <c r="BH32" s="55">
        <v>0</v>
      </c>
      <c r="BI32" s="78">
        <v>0</v>
      </c>
      <c r="BJ32" s="55">
        <v>0</v>
      </c>
      <c r="BK32" s="55">
        <v>0</v>
      </c>
      <c r="BL32" s="55">
        <v>0</v>
      </c>
      <c r="BM32" s="55">
        <v>0</v>
      </c>
    </row>
    <row r="33" spans="1:65" ht="12.75" customHeight="1" x14ac:dyDescent="0.2">
      <c r="A33" s="1" t="s">
        <v>143</v>
      </c>
      <c r="B33" s="55">
        <v>0</v>
      </c>
      <c r="C33" s="55">
        <v>0</v>
      </c>
      <c r="D33" s="56">
        <v>0</v>
      </c>
      <c r="E33" s="55">
        <v>0</v>
      </c>
      <c r="F33" s="55">
        <v>0</v>
      </c>
      <c r="G33" s="56">
        <v>0</v>
      </c>
      <c r="H33" s="55">
        <v>0</v>
      </c>
      <c r="I33" s="55">
        <v>0</v>
      </c>
      <c r="J33" s="56">
        <v>0</v>
      </c>
      <c r="K33" s="55">
        <v>0</v>
      </c>
      <c r="L33" s="55">
        <v>0</v>
      </c>
      <c r="M33" s="56">
        <v>0</v>
      </c>
      <c r="N33" s="55">
        <v>-319.3</v>
      </c>
      <c r="O33" s="55">
        <v>0</v>
      </c>
      <c r="P33" s="45">
        <v>-319.3</v>
      </c>
      <c r="Q33" s="55">
        <v>0</v>
      </c>
      <c r="R33" s="55">
        <v>0</v>
      </c>
      <c r="S33" s="56">
        <v>0</v>
      </c>
      <c r="T33" s="57">
        <v>0</v>
      </c>
      <c r="U33" s="55">
        <v>0</v>
      </c>
      <c r="V33" s="56">
        <v>0</v>
      </c>
      <c r="W33" s="55">
        <v>0</v>
      </c>
      <c r="X33" s="55">
        <v>0</v>
      </c>
      <c r="Y33" s="56">
        <v>0</v>
      </c>
      <c r="Z33" s="55">
        <v>0</v>
      </c>
      <c r="AA33" s="55">
        <v>0</v>
      </c>
      <c r="AB33" s="56">
        <v>0</v>
      </c>
      <c r="AC33" s="55">
        <v>0</v>
      </c>
      <c r="AD33" s="55">
        <v>0</v>
      </c>
      <c r="AE33" s="78">
        <v>0</v>
      </c>
      <c r="AF33" s="55">
        <v>0</v>
      </c>
      <c r="AG33" s="55">
        <v>0</v>
      </c>
      <c r="AH33" s="78">
        <v>0</v>
      </c>
      <c r="AI33" s="55">
        <v>0</v>
      </c>
      <c r="AJ33" s="55">
        <v>0</v>
      </c>
      <c r="AK33" s="78">
        <v>0</v>
      </c>
      <c r="AL33" s="273">
        <v>0</v>
      </c>
      <c r="AM33" s="55">
        <v>0</v>
      </c>
      <c r="AN33" s="78">
        <v>0</v>
      </c>
      <c r="AO33" s="273">
        <v>0</v>
      </c>
      <c r="AP33" s="55">
        <v>0</v>
      </c>
      <c r="AQ33" s="78">
        <v>0</v>
      </c>
      <c r="AR33" s="273">
        <v>0</v>
      </c>
      <c r="AS33" s="55">
        <v>0</v>
      </c>
      <c r="AT33" s="78">
        <v>0</v>
      </c>
      <c r="AU33" s="273">
        <v>0</v>
      </c>
      <c r="AV33" s="55">
        <v>0</v>
      </c>
      <c r="AW33" s="78">
        <v>0</v>
      </c>
      <c r="AX33" s="273">
        <v>0</v>
      </c>
      <c r="AY33" s="55">
        <v>0</v>
      </c>
      <c r="AZ33" s="78">
        <v>0</v>
      </c>
      <c r="BA33" s="273">
        <v>0</v>
      </c>
      <c r="BB33" s="55">
        <v>0</v>
      </c>
      <c r="BC33" s="78">
        <v>0</v>
      </c>
      <c r="BD33" s="273">
        <v>0</v>
      </c>
      <c r="BE33" s="55">
        <f t="shared" si="0"/>
        <v>0</v>
      </c>
      <c r="BF33" s="78">
        <v>0</v>
      </c>
      <c r="BG33" s="273">
        <v>0</v>
      </c>
      <c r="BH33" s="55">
        <v>0</v>
      </c>
      <c r="BI33" s="78">
        <v>0</v>
      </c>
      <c r="BJ33" s="55">
        <v>0</v>
      </c>
      <c r="BK33" s="55">
        <v>0</v>
      </c>
      <c r="BL33" s="55">
        <v>0</v>
      </c>
      <c r="BM33" s="55">
        <v>0</v>
      </c>
    </row>
    <row r="34" spans="1:65" x14ac:dyDescent="0.2">
      <c r="A34" s="1" t="s">
        <v>144</v>
      </c>
      <c r="B34" s="55">
        <v>-4.0999999999999996</v>
      </c>
      <c r="C34" s="55">
        <v>-22</v>
      </c>
      <c r="D34" s="56">
        <v>-26.1</v>
      </c>
      <c r="E34" s="55">
        <v>-0.5</v>
      </c>
      <c r="F34" s="55">
        <v>-5</v>
      </c>
      <c r="G34" s="56">
        <v>-5.5</v>
      </c>
      <c r="H34" s="55">
        <v>-41.8</v>
      </c>
      <c r="I34" s="55">
        <v>-1.3000000000000043</v>
      </c>
      <c r="J34" s="56">
        <v>-43.1</v>
      </c>
      <c r="K34" s="55">
        <v>-11.3</v>
      </c>
      <c r="L34" s="55">
        <v>-0.19999999999999929</v>
      </c>
      <c r="M34" s="56">
        <v>-11.5</v>
      </c>
      <c r="N34" s="55">
        <v>-5.3</v>
      </c>
      <c r="O34" s="55">
        <v>-5.7</v>
      </c>
      <c r="P34" s="45">
        <v>-11</v>
      </c>
      <c r="Q34" s="55">
        <v>-1</v>
      </c>
      <c r="R34" s="55">
        <v>0</v>
      </c>
      <c r="S34" s="56">
        <v>-1</v>
      </c>
      <c r="T34" s="57">
        <v>-2.2999999999999998</v>
      </c>
      <c r="U34" s="55">
        <v>0.29999999999999982</v>
      </c>
      <c r="V34" s="56">
        <v>-2</v>
      </c>
      <c r="W34" s="55">
        <v>-0.4</v>
      </c>
      <c r="X34" s="55">
        <v>0</v>
      </c>
      <c r="Y34" s="56">
        <v>-0.4</v>
      </c>
      <c r="Z34" s="55">
        <v>-0.4</v>
      </c>
      <c r="AA34" s="55">
        <v>0</v>
      </c>
      <c r="AB34" s="56">
        <v>-0.4</v>
      </c>
      <c r="AC34" s="55">
        <v>0</v>
      </c>
      <c r="AD34" s="55">
        <v>0</v>
      </c>
      <c r="AE34" s="78">
        <v>0</v>
      </c>
      <c r="AF34" s="55">
        <v>0</v>
      </c>
      <c r="AG34" s="55">
        <v>0</v>
      </c>
      <c r="AH34" s="78">
        <v>0</v>
      </c>
      <c r="AI34" s="55">
        <v>0</v>
      </c>
      <c r="AJ34" s="55">
        <v>0</v>
      </c>
      <c r="AK34" s="78">
        <v>0</v>
      </c>
      <c r="AL34" s="273">
        <v>0</v>
      </c>
      <c r="AM34" s="55">
        <v>0</v>
      </c>
      <c r="AN34" s="78">
        <v>0</v>
      </c>
      <c r="AO34" s="273">
        <v>0</v>
      </c>
      <c r="AP34" s="55">
        <v>0</v>
      </c>
      <c r="AQ34" s="78">
        <v>0</v>
      </c>
      <c r="AR34" s="273">
        <v>0</v>
      </c>
      <c r="AS34" s="55">
        <v>0</v>
      </c>
      <c r="AT34" s="78">
        <v>0</v>
      </c>
      <c r="AU34" s="273">
        <v>0</v>
      </c>
      <c r="AV34" s="55">
        <v>0</v>
      </c>
      <c r="AW34" s="78">
        <v>0</v>
      </c>
      <c r="AX34" s="273">
        <v>0</v>
      </c>
      <c r="AY34" s="55">
        <v>0</v>
      </c>
      <c r="AZ34" s="78">
        <v>0</v>
      </c>
      <c r="BA34" s="273">
        <v>0</v>
      </c>
      <c r="BB34" s="55">
        <v>0</v>
      </c>
      <c r="BC34" s="78">
        <v>0</v>
      </c>
      <c r="BD34" s="273">
        <v>0</v>
      </c>
      <c r="BE34" s="55">
        <f t="shared" si="0"/>
        <v>0</v>
      </c>
      <c r="BF34" s="78">
        <v>0</v>
      </c>
      <c r="BG34" s="273">
        <v>0</v>
      </c>
      <c r="BH34" s="55">
        <v>0</v>
      </c>
      <c r="BI34" s="78">
        <v>0</v>
      </c>
      <c r="BJ34" s="55">
        <v>0</v>
      </c>
      <c r="BK34" s="55">
        <v>0</v>
      </c>
      <c r="BL34" s="55">
        <v>0</v>
      </c>
      <c r="BM34" s="55">
        <v>0</v>
      </c>
    </row>
    <row r="35" spans="1:65" ht="12.75" customHeight="1" x14ac:dyDescent="0.2">
      <c r="A35" s="1" t="s">
        <v>145</v>
      </c>
      <c r="B35" s="55">
        <v>0</v>
      </c>
      <c r="C35" s="55">
        <v>0</v>
      </c>
      <c r="D35" s="56">
        <v>0</v>
      </c>
      <c r="E35" s="55">
        <v>0</v>
      </c>
      <c r="F35" s="55">
        <v>0</v>
      </c>
      <c r="G35" s="56">
        <v>0</v>
      </c>
      <c r="H35" s="55">
        <v>0</v>
      </c>
      <c r="I35" s="55">
        <v>0</v>
      </c>
      <c r="J35" s="56">
        <v>0</v>
      </c>
      <c r="K35" s="55">
        <v>0</v>
      </c>
      <c r="L35" s="55">
        <v>0</v>
      </c>
      <c r="M35" s="56">
        <v>0</v>
      </c>
      <c r="N35" s="55">
        <v>-29.4</v>
      </c>
      <c r="O35" s="55">
        <v>0</v>
      </c>
      <c r="P35" s="45">
        <v>-29.4</v>
      </c>
      <c r="Q35" s="55">
        <v>0</v>
      </c>
      <c r="R35" s="55">
        <v>0</v>
      </c>
      <c r="S35" s="56">
        <v>0</v>
      </c>
      <c r="T35" s="57">
        <v>0</v>
      </c>
      <c r="U35" s="55">
        <v>0</v>
      </c>
      <c r="V35" s="56">
        <v>0</v>
      </c>
      <c r="W35" s="55">
        <v>0</v>
      </c>
      <c r="X35" s="55">
        <v>0</v>
      </c>
      <c r="Y35" s="56">
        <v>0</v>
      </c>
      <c r="Z35" s="55">
        <v>0</v>
      </c>
      <c r="AA35" s="55">
        <v>0</v>
      </c>
      <c r="AB35" s="56">
        <v>0</v>
      </c>
      <c r="AC35" s="55">
        <v>0</v>
      </c>
      <c r="AD35" s="55">
        <v>0</v>
      </c>
      <c r="AE35" s="78">
        <v>0</v>
      </c>
      <c r="AF35" s="55">
        <v>0</v>
      </c>
      <c r="AG35" s="55">
        <v>0</v>
      </c>
      <c r="AH35" s="78">
        <v>0</v>
      </c>
      <c r="AI35" s="55">
        <v>0</v>
      </c>
      <c r="AJ35" s="55">
        <v>0</v>
      </c>
      <c r="AK35" s="78">
        <v>0</v>
      </c>
      <c r="AL35" s="273">
        <v>0</v>
      </c>
      <c r="AM35" s="55">
        <v>0</v>
      </c>
      <c r="AN35" s="78">
        <v>0</v>
      </c>
      <c r="AO35" s="273">
        <v>0</v>
      </c>
      <c r="AP35" s="55">
        <v>0</v>
      </c>
      <c r="AQ35" s="78">
        <v>0</v>
      </c>
      <c r="AR35" s="273">
        <v>0</v>
      </c>
      <c r="AS35" s="55">
        <v>0</v>
      </c>
      <c r="AT35" s="78">
        <v>0</v>
      </c>
      <c r="AU35" s="273">
        <v>0</v>
      </c>
      <c r="AV35" s="55">
        <v>0</v>
      </c>
      <c r="AW35" s="78">
        <v>0</v>
      </c>
      <c r="AX35" s="273">
        <v>0</v>
      </c>
      <c r="AY35" s="55">
        <v>0</v>
      </c>
      <c r="AZ35" s="78">
        <v>0</v>
      </c>
      <c r="BA35" s="273">
        <v>0</v>
      </c>
      <c r="BB35" s="55">
        <v>0</v>
      </c>
      <c r="BC35" s="78">
        <v>0</v>
      </c>
      <c r="BD35" s="273">
        <v>0</v>
      </c>
      <c r="BE35" s="55">
        <f t="shared" si="0"/>
        <v>0</v>
      </c>
      <c r="BF35" s="78">
        <v>0</v>
      </c>
      <c r="BG35" s="273">
        <v>0</v>
      </c>
      <c r="BH35" s="55">
        <v>0</v>
      </c>
      <c r="BI35" s="78">
        <v>0</v>
      </c>
      <c r="BJ35" s="55">
        <v>0</v>
      </c>
      <c r="BK35" s="55">
        <v>0</v>
      </c>
      <c r="BL35" s="55">
        <v>0</v>
      </c>
      <c r="BM35" s="55">
        <v>0</v>
      </c>
    </row>
    <row r="36" spans="1:65" x14ac:dyDescent="0.2">
      <c r="A36" s="1" t="s">
        <v>146</v>
      </c>
      <c r="B36" s="55">
        <v>1.9</v>
      </c>
      <c r="C36" s="55">
        <v>6.6999999999999993</v>
      </c>
      <c r="D36" s="56">
        <v>8.6</v>
      </c>
      <c r="E36" s="55">
        <v>4.8</v>
      </c>
      <c r="F36" s="55">
        <v>7.0000000000000009</v>
      </c>
      <c r="G36" s="56">
        <v>11.8</v>
      </c>
      <c r="H36" s="55">
        <v>0.6</v>
      </c>
      <c r="I36" s="55">
        <v>6.4</v>
      </c>
      <c r="J36" s="56">
        <v>7</v>
      </c>
      <c r="K36" s="55">
        <v>13</v>
      </c>
      <c r="L36" s="55">
        <v>7.8000000000000007</v>
      </c>
      <c r="M36" s="56">
        <v>20.8</v>
      </c>
      <c r="N36" s="55">
        <v>33.799999999999997</v>
      </c>
      <c r="O36" s="55">
        <v>14.400000000000006</v>
      </c>
      <c r="P36" s="45">
        <v>48.2</v>
      </c>
      <c r="Q36" s="55">
        <v>0.7</v>
      </c>
      <c r="R36" s="55">
        <v>5.7</v>
      </c>
      <c r="S36" s="56">
        <v>6.4</v>
      </c>
      <c r="T36" s="57">
        <v>11</v>
      </c>
      <c r="U36" s="55">
        <v>18.7</v>
      </c>
      <c r="V36" s="56">
        <v>29.7</v>
      </c>
      <c r="W36" s="55">
        <v>16</v>
      </c>
      <c r="X36" s="55">
        <v>27.4</v>
      </c>
      <c r="Y36" s="56">
        <v>43.4</v>
      </c>
      <c r="Z36" s="55">
        <v>1.6</v>
      </c>
      <c r="AA36" s="55">
        <v>30.299999999999997</v>
      </c>
      <c r="AB36" s="56">
        <v>31.9</v>
      </c>
      <c r="AC36" s="55">
        <v>0.8</v>
      </c>
      <c r="AD36" s="55">
        <v>11</v>
      </c>
      <c r="AE36" s="78">
        <v>11.8</v>
      </c>
      <c r="AF36" s="55">
        <v>1.4</v>
      </c>
      <c r="AG36" s="55">
        <v>6.3000000000000007</v>
      </c>
      <c r="AH36" s="78">
        <v>7.7</v>
      </c>
      <c r="AI36" s="55">
        <v>7.8</v>
      </c>
      <c r="AJ36" s="55">
        <v>15.599999999999998</v>
      </c>
      <c r="AK36" s="78">
        <v>23.4</v>
      </c>
      <c r="AL36" s="273">
        <v>13.6</v>
      </c>
      <c r="AM36" s="55">
        <v>8.5000000000000018</v>
      </c>
      <c r="AN36" s="78">
        <v>22.1</v>
      </c>
      <c r="AO36" s="273">
        <v>3.7</v>
      </c>
      <c r="AP36" s="55">
        <v>6.3999999999999995</v>
      </c>
      <c r="AQ36" s="78">
        <v>10.1</v>
      </c>
      <c r="AR36" s="273">
        <v>1.5</v>
      </c>
      <c r="AS36" s="55">
        <v>1.7000000000000002</v>
      </c>
      <c r="AT36" s="78">
        <v>3.2</v>
      </c>
      <c r="AU36" s="273">
        <v>8.1</v>
      </c>
      <c r="AV36" s="55">
        <v>7.2000000000000011</v>
      </c>
      <c r="AW36" s="78">
        <v>15.3</v>
      </c>
      <c r="AX36" s="273">
        <v>0.4</v>
      </c>
      <c r="AY36" s="55">
        <v>15.2</v>
      </c>
      <c r="AZ36" s="78">
        <v>15.6</v>
      </c>
      <c r="BA36" s="273">
        <v>13.5</v>
      </c>
      <c r="BB36" s="55">
        <v>-0.59999999999999964</v>
      </c>
      <c r="BC36" s="78">
        <v>12.9</v>
      </c>
      <c r="BD36" s="273">
        <v>2.1</v>
      </c>
      <c r="BE36" s="55">
        <f t="shared" si="0"/>
        <v>0.79999999999999982</v>
      </c>
      <c r="BF36" s="78">
        <v>2.9</v>
      </c>
      <c r="BG36" s="273">
        <v>2</v>
      </c>
      <c r="BH36" s="55">
        <v>0.39999999999999991</v>
      </c>
      <c r="BI36" s="78">
        <v>2.4</v>
      </c>
      <c r="BJ36" s="273">
        <v>1.6</v>
      </c>
      <c r="BK36" s="55">
        <v>3.6</v>
      </c>
      <c r="BL36" s="78">
        <v>5.2</v>
      </c>
      <c r="BM36" s="55">
        <v>0.9</v>
      </c>
    </row>
    <row r="37" spans="1:65" ht="12.75" customHeight="1" x14ac:dyDescent="0.2">
      <c r="A37" s="1" t="s">
        <v>147</v>
      </c>
      <c r="B37" s="55">
        <v>0</v>
      </c>
      <c r="C37" s="55">
        <v>0</v>
      </c>
      <c r="D37" s="56">
        <v>0</v>
      </c>
      <c r="E37" s="55">
        <v>0</v>
      </c>
      <c r="F37" s="55">
        <v>0</v>
      </c>
      <c r="G37" s="56">
        <v>0</v>
      </c>
      <c r="H37" s="55">
        <v>0</v>
      </c>
      <c r="I37" s="55">
        <v>0</v>
      </c>
      <c r="J37" s="56">
        <v>0</v>
      </c>
      <c r="K37" s="55">
        <v>0</v>
      </c>
      <c r="L37" s="55">
        <v>-3.6</v>
      </c>
      <c r="M37" s="56">
        <v>-3.6</v>
      </c>
      <c r="N37" s="55">
        <v>0</v>
      </c>
      <c r="O37" s="55">
        <v>0</v>
      </c>
      <c r="P37" s="45">
        <v>0</v>
      </c>
      <c r="Q37" s="55">
        <v>0</v>
      </c>
      <c r="R37" s="55">
        <v>-0.3</v>
      </c>
      <c r="S37" s="56">
        <v>-0.3</v>
      </c>
      <c r="T37" s="57">
        <v>0</v>
      </c>
      <c r="U37" s="55">
        <v>0</v>
      </c>
      <c r="V37" s="56">
        <v>0</v>
      </c>
      <c r="W37" s="55">
        <v>0</v>
      </c>
      <c r="X37" s="55">
        <v>0</v>
      </c>
      <c r="Y37" s="56">
        <v>0</v>
      </c>
      <c r="Z37" s="55">
        <v>0</v>
      </c>
      <c r="AA37" s="55">
        <v>0</v>
      </c>
      <c r="AB37" s="56">
        <v>0</v>
      </c>
      <c r="AC37" s="55">
        <v>0</v>
      </c>
      <c r="AD37" s="55">
        <v>0</v>
      </c>
      <c r="AE37" s="78">
        <v>0</v>
      </c>
      <c r="AF37" s="55">
        <v>0</v>
      </c>
      <c r="AG37" s="55">
        <v>0</v>
      </c>
      <c r="AH37" s="78">
        <v>0</v>
      </c>
      <c r="AI37" s="55">
        <v>0</v>
      </c>
      <c r="AJ37" s="55">
        <v>0</v>
      </c>
      <c r="AK37" s="78">
        <v>0</v>
      </c>
      <c r="AL37" s="273">
        <v>0</v>
      </c>
      <c r="AM37" s="55">
        <v>0</v>
      </c>
      <c r="AN37" s="78">
        <v>0</v>
      </c>
      <c r="AO37" s="273">
        <v>0</v>
      </c>
      <c r="AP37" s="55">
        <v>0</v>
      </c>
      <c r="AQ37" s="78">
        <v>0</v>
      </c>
      <c r="AR37" s="273">
        <v>0</v>
      </c>
      <c r="AS37" s="55">
        <v>0</v>
      </c>
      <c r="AT37" s="78">
        <v>0</v>
      </c>
      <c r="AU37" s="273">
        <v>0</v>
      </c>
      <c r="AV37" s="55">
        <v>0</v>
      </c>
      <c r="AW37" s="78">
        <v>0</v>
      </c>
      <c r="AX37" s="273">
        <v>0</v>
      </c>
      <c r="AY37" s="55">
        <v>0</v>
      </c>
      <c r="AZ37" s="78">
        <v>0</v>
      </c>
      <c r="BA37" s="273">
        <v>0</v>
      </c>
      <c r="BB37" s="55">
        <v>0</v>
      </c>
      <c r="BC37" s="78">
        <v>0</v>
      </c>
      <c r="BD37" s="273">
        <v>0</v>
      </c>
      <c r="BE37" s="55">
        <f t="shared" si="0"/>
        <v>0</v>
      </c>
      <c r="BF37" s="78">
        <v>0</v>
      </c>
      <c r="BG37" s="273">
        <v>0</v>
      </c>
      <c r="BH37" s="55">
        <v>0</v>
      </c>
      <c r="BI37" s="78">
        <v>0</v>
      </c>
      <c r="BJ37" s="55">
        <v>0</v>
      </c>
      <c r="BK37" s="55">
        <v>0</v>
      </c>
      <c r="BL37" s="55">
        <v>0</v>
      </c>
      <c r="BM37" s="55">
        <v>0</v>
      </c>
    </row>
    <row r="38" spans="1:65" x14ac:dyDescent="0.2">
      <c r="A38" s="1" t="s">
        <v>148</v>
      </c>
      <c r="B38" s="55">
        <v>0</v>
      </c>
      <c r="C38" s="55">
        <v>0</v>
      </c>
      <c r="D38" s="56">
        <v>0</v>
      </c>
      <c r="E38" s="55">
        <v>3.9</v>
      </c>
      <c r="F38" s="55">
        <v>2.6</v>
      </c>
      <c r="G38" s="56">
        <v>6.5</v>
      </c>
      <c r="H38" s="55">
        <v>0</v>
      </c>
      <c r="I38" s="55">
        <v>0</v>
      </c>
      <c r="J38" s="56">
        <v>0</v>
      </c>
      <c r="K38" s="55">
        <v>0</v>
      </c>
      <c r="L38" s="55">
        <v>0</v>
      </c>
      <c r="M38" s="56">
        <v>0</v>
      </c>
      <c r="N38" s="55">
        <v>0</v>
      </c>
      <c r="O38" s="55">
        <v>0</v>
      </c>
      <c r="P38" s="45">
        <v>0</v>
      </c>
      <c r="Q38" s="55">
        <v>458.7</v>
      </c>
      <c r="R38" s="55">
        <v>0</v>
      </c>
      <c r="S38" s="56">
        <v>458.7</v>
      </c>
      <c r="T38" s="57">
        <v>0</v>
      </c>
      <c r="U38" s="55">
        <v>0</v>
      </c>
      <c r="V38" s="56">
        <v>0</v>
      </c>
      <c r="W38" s="55">
        <v>0</v>
      </c>
      <c r="X38" s="55">
        <v>0</v>
      </c>
      <c r="Y38" s="56">
        <v>0</v>
      </c>
      <c r="Z38" s="55">
        <v>0</v>
      </c>
      <c r="AA38" s="55">
        <v>0</v>
      </c>
      <c r="AB38" s="56">
        <v>0</v>
      </c>
      <c r="AC38" s="55">
        <v>0</v>
      </c>
      <c r="AD38" s="55">
        <v>0</v>
      </c>
      <c r="AE38" s="78">
        <v>0</v>
      </c>
      <c r="AF38" s="55">
        <v>0</v>
      </c>
      <c r="AG38" s="55">
        <v>0</v>
      </c>
      <c r="AH38" s="78">
        <v>0</v>
      </c>
      <c r="AI38" s="55">
        <v>0</v>
      </c>
      <c r="AJ38" s="55">
        <v>0</v>
      </c>
      <c r="AK38" s="78">
        <v>0</v>
      </c>
      <c r="AL38" s="273">
        <v>0</v>
      </c>
      <c r="AM38" s="55">
        <v>0</v>
      </c>
      <c r="AN38" s="78">
        <v>0</v>
      </c>
      <c r="AO38" s="273">
        <v>38.1</v>
      </c>
      <c r="AP38" s="55">
        <v>0</v>
      </c>
      <c r="AQ38" s="78">
        <v>38.1</v>
      </c>
      <c r="AR38" s="273">
        <v>26.6</v>
      </c>
      <c r="AS38" s="55">
        <v>0</v>
      </c>
      <c r="AT38" s="78">
        <v>26.6</v>
      </c>
      <c r="AU38" s="273">
        <v>2.7</v>
      </c>
      <c r="AV38" s="55">
        <v>-2.7</v>
      </c>
      <c r="AW38" s="78">
        <v>0</v>
      </c>
      <c r="AX38" s="273">
        <v>0</v>
      </c>
      <c r="AY38" s="55">
        <v>0</v>
      </c>
      <c r="AZ38" s="78">
        <v>0</v>
      </c>
      <c r="BA38" s="273">
        <v>0</v>
      </c>
      <c r="BB38" s="55">
        <v>0</v>
      </c>
      <c r="BC38" s="78">
        <v>0</v>
      </c>
      <c r="BD38" s="273">
        <v>0</v>
      </c>
      <c r="BE38" s="55">
        <f t="shared" si="0"/>
        <v>0.1</v>
      </c>
      <c r="BF38" s="78">
        <v>0.1</v>
      </c>
      <c r="BG38" s="273">
        <v>0</v>
      </c>
      <c r="BH38" s="55">
        <v>0</v>
      </c>
      <c r="BI38" s="78">
        <v>0</v>
      </c>
      <c r="BJ38" s="55">
        <v>0</v>
      </c>
      <c r="BK38" s="55">
        <v>0</v>
      </c>
      <c r="BL38" s="55">
        <v>0</v>
      </c>
      <c r="BM38" s="55">
        <v>0</v>
      </c>
    </row>
    <row r="39" spans="1:65" x14ac:dyDescent="0.2">
      <c r="A39" s="1" t="s">
        <v>228</v>
      </c>
      <c r="B39" s="55">
        <v>-1</v>
      </c>
      <c r="C39" s="55">
        <v>1</v>
      </c>
      <c r="D39" s="56">
        <v>0</v>
      </c>
      <c r="E39" s="55">
        <v>0</v>
      </c>
      <c r="F39" s="55">
        <v>0</v>
      </c>
      <c r="G39" s="56">
        <v>0</v>
      </c>
      <c r="H39" s="55">
        <v>0</v>
      </c>
      <c r="I39" s="55">
        <v>0</v>
      </c>
      <c r="J39" s="56">
        <v>0</v>
      </c>
      <c r="K39" s="55">
        <v>0</v>
      </c>
      <c r="L39" s="55">
        <v>0</v>
      </c>
      <c r="M39" s="56">
        <v>0</v>
      </c>
      <c r="N39" s="55">
        <v>0</v>
      </c>
      <c r="O39" s="55">
        <v>0</v>
      </c>
      <c r="P39" s="45">
        <v>0</v>
      </c>
      <c r="Q39" s="55">
        <v>0</v>
      </c>
      <c r="R39" s="55">
        <v>0</v>
      </c>
      <c r="S39" s="56">
        <v>0</v>
      </c>
      <c r="T39" s="62">
        <v>0</v>
      </c>
      <c r="U39" s="55">
        <v>0</v>
      </c>
      <c r="V39" s="56">
        <v>0</v>
      </c>
      <c r="W39" s="55">
        <v>0</v>
      </c>
      <c r="X39" s="55">
        <v>0</v>
      </c>
      <c r="Y39" s="56">
        <v>0</v>
      </c>
      <c r="Z39" s="55">
        <v>0</v>
      </c>
      <c r="AA39" s="55">
        <v>0</v>
      </c>
      <c r="AB39" s="56">
        <v>0</v>
      </c>
      <c r="AC39" s="55">
        <v>0</v>
      </c>
      <c r="AD39" s="55">
        <v>0</v>
      </c>
      <c r="AE39" s="78">
        <v>0</v>
      </c>
      <c r="AF39" s="55">
        <v>1</v>
      </c>
      <c r="AG39" s="55">
        <v>1</v>
      </c>
      <c r="AH39" s="78">
        <v>2</v>
      </c>
      <c r="AI39" s="55">
        <v>0</v>
      </c>
      <c r="AJ39" s="55">
        <v>0</v>
      </c>
      <c r="AK39" s="78">
        <v>0</v>
      </c>
      <c r="AL39" s="273">
        <v>0</v>
      </c>
      <c r="AM39" s="55">
        <v>0</v>
      </c>
      <c r="AN39" s="78">
        <v>0</v>
      </c>
      <c r="AO39" s="273">
        <v>0</v>
      </c>
      <c r="AP39" s="55">
        <v>0</v>
      </c>
      <c r="AQ39" s="78">
        <v>0</v>
      </c>
      <c r="AR39" s="273">
        <v>0</v>
      </c>
      <c r="AS39" s="55">
        <v>0</v>
      </c>
      <c r="AT39" s="78">
        <v>0</v>
      </c>
      <c r="AU39" s="273">
        <v>0</v>
      </c>
      <c r="AV39" s="55">
        <v>0</v>
      </c>
      <c r="AW39" s="78">
        <v>0</v>
      </c>
      <c r="AX39" s="273">
        <v>0</v>
      </c>
      <c r="AY39" s="55">
        <v>0</v>
      </c>
      <c r="AZ39" s="78">
        <v>0</v>
      </c>
      <c r="BA39" s="273">
        <v>0</v>
      </c>
      <c r="BB39" s="55">
        <v>0</v>
      </c>
      <c r="BC39" s="78">
        <v>0</v>
      </c>
      <c r="BD39" s="273">
        <v>0</v>
      </c>
      <c r="BE39" s="55">
        <f t="shared" si="0"/>
        <v>0</v>
      </c>
      <c r="BF39" s="78">
        <v>0</v>
      </c>
      <c r="BG39" s="273">
        <v>0</v>
      </c>
      <c r="BH39" s="55">
        <v>0</v>
      </c>
      <c r="BI39" s="78">
        <v>0</v>
      </c>
      <c r="BJ39" s="55">
        <v>0</v>
      </c>
      <c r="BK39" s="55">
        <v>0</v>
      </c>
      <c r="BL39" s="55">
        <v>0</v>
      </c>
      <c r="BM39" s="55">
        <v>0</v>
      </c>
    </row>
    <row r="40" spans="1:65" x14ac:dyDescent="0.2">
      <c r="A40" s="1" t="s">
        <v>217</v>
      </c>
      <c r="B40" s="55">
        <v>0</v>
      </c>
      <c r="C40" s="55">
        <v>0</v>
      </c>
      <c r="D40" s="56">
        <v>0</v>
      </c>
      <c r="E40" s="55">
        <v>0</v>
      </c>
      <c r="F40" s="55">
        <v>0</v>
      </c>
      <c r="G40" s="56">
        <v>0</v>
      </c>
      <c r="H40" s="55">
        <v>0</v>
      </c>
      <c r="I40" s="55">
        <v>0</v>
      </c>
      <c r="J40" s="56">
        <v>0</v>
      </c>
      <c r="K40" s="55">
        <v>0</v>
      </c>
      <c r="L40" s="55">
        <v>0</v>
      </c>
      <c r="M40" s="56">
        <v>0</v>
      </c>
      <c r="N40" s="55">
        <v>0</v>
      </c>
      <c r="O40" s="55">
        <v>0</v>
      </c>
      <c r="P40" s="45">
        <v>0</v>
      </c>
      <c r="Q40" s="55">
        <v>0</v>
      </c>
      <c r="R40" s="55">
        <v>0</v>
      </c>
      <c r="S40" s="56">
        <v>0</v>
      </c>
      <c r="T40" s="62">
        <v>0</v>
      </c>
      <c r="U40" s="55">
        <v>0</v>
      </c>
      <c r="V40" s="56">
        <v>0</v>
      </c>
      <c r="W40" s="55">
        <v>0</v>
      </c>
      <c r="X40" s="55">
        <v>0</v>
      </c>
      <c r="Y40" s="56">
        <v>0</v>
      </c>
      <c r="Z40" s="55">
        <v>0</v>
      </c>
      <c r="AA40" s="55">
        <v>0</v>
      </c>
      <c r="AB40" s="56">
        <v>0</v>
      </c>
      <c r="AC40" s="55">
        <v>0</v>
      </c>
      <c r="AD40" s="55">
        <v>0</v>
      </c>
      <c r="AE40" s="78">
        <v>0</v>
      </c>
      <c r="AF40" s="55">
        <v>37.5</v>
      </c>
      <c r="AG40" s="55">
        <v>0</v>
      </c>
      <c r="AH40" s="78">
        <v>37.5</v>
      </c>
      <c r="AI40" s="55">
        <v>0</v>
      </c>
      <c r="AJ40" s="55">
        <v>0</v>
      </c>
      <c r="AK40" s="78">
        <v>0</v>
      </c>
      <c r="AL40" s="273">
        <v>0</v>
      </c>
      <c r="AM40" s="55">
        <v>0</v>
      </c>
      <c r="AN40" s="78">
        <v>0</v>
      </c>
      <c r="AO40" s="273">
        <v>0</v>
      </c>
      <c r="AP40" s="55">
        <v>0</v>
      </c>
      <c r="AQ40" s="78">
        <v>0</v>
      </c>
      <c r="AR40" s="273">
        <v>0</v>
      </c>
      <c r="AS40" s="55">
        <v>0</v>
      </c>
      <c r="AT40" s="78">
        <v>0</v>
      </c>
      <c r="AU40" s="273">
        <v>0</v>
      </c>
      <c r="AV40" s="55">
        <v>0</v>
      </c>
      <c r="AW40" s="78">
        <v>0</v>
      </c>
      <c r="AX40" s="273">
        <v>0</v>
      </c>
      <c r="AY40" s="55">
        <v>0</v>
      </c>
      <c r="AZ40" s="78">
        <v>0</v>
      </c>
      <c r="BA40" s="273">
        <v>0</v>
      </c>
      <c r="BB40" s="55">
        <v>0</v>
      </c>
      <c r="BC40" s="78">
        <v>0</v>
      </c>
      <c r="BD40" s="273">
        <v>0</v>
      </c>
      <c r="BE40" s="55">
        <f t="shared" si="0"/>
        <v>0</v>
      </c>
      <c r="BF40" s="78">
        <v>0</v>
      </c>
      <c r="BG40" s="273">
        <v>0</v>
      </c>
      <c r="BH40" s="55">
        <v>0</v>
      </c>
      <c r="BI40" s="78">
        <v>0</v>
      </c>
      <c r="BJ40" s="55">
        <v>0</v>
      </c>
      <c r="BK40" s="55">
        <v>0</v>
      </c>
      <c r="BL40" s="55">
        <v>0</v>
      </c>
      <c r="BM40" s="55">
        <v>0</v>
      </c>
    </row>
    <row r="41" spans="1:65" x14ac:dyDescent="0.2">
      <c r="A41" s="1" t="s">
        <v>262</v>
      </c>
      <c r="B41" s="55">
        <v>0</v>
      </c>
      <c r="C41" s="55">
        <v>0</v>
      </c>
      <c r="D41" s="56">
        <v>0</v>
      </c>
      <c r="E41" s="55">
        <v>0</v>
      </c>
      <c r="F41" s="55">
        <v>0</v>
      </c>
      <c r="G41" s="56">
        <v>0</v>
      </c>
      <c r="H41" s="55">
        <v>0</v>
      </c>
      <c r="I41" s="55">
        <v>0</v>
      </c>
      <c r="J41" s="56">
        <v>0</v>
      </c>
      <c r="K41" s="55">
        <v>0</v>
      </c>
      <c r="L41" s="55">
        <v>0</v>
      </c>
      <c r="M41" s="56">
        <v>0</v>
      </c>
      <c r="N41" s="55">
        <v>0</v>
      </c>
      <c r="O41" s="55">
        <v>0</v>
      </c>
      <c r="P41" s="45">
        <v>0</v>
      </c>
      <c r="Q41" s="55">
        <v>0</v>
      </c>
      <c r="R41" s="55">
        <v>0</v>
      </c>
      <c r="S41" s="56">
        <v>0</v>
      </c>
      <c r="T41" s="62">
        <v>0</v>
      </c>
      <c r="U41" s="55">
        <v>0</v>
      </c>
      <c r="V41" s="56">
        <v>0</v>
      </c>
      <c r="W41" s="55">
        <v>0</v>
      </c>
      <c r="X41" s="55">
        <v>0</v>
      </c>
      <c r="Y41" s="56">
        <v>0</v>
      </c>
      <c r="Z41" s="55">
        <v>0</v>
      </c>
      <c r="AA41" s="55">
        <v>0</v>
      </c>
      <c r="AB41" s="56">
        <v>0</v>
      </c>
      <c r="AC41" s="55">
        <v>0</v>
      </c>
      <c r="AD41" s="55">
        <v>0</v>
      </c>
      <c r="AE41" s="78">
        <v>0</v>
      </c>
      <c r="AF41" s="55">
        <v>0</v>
      </c>
      <c r="AG41" s="55">
        <v>0</v>
      </c>
      <c r="AH41" s="78">
        <v>0</v>
      </c>
      <c r="AI41" s="55">
        <v>0</v>
      </c>
      <c r="AJ41" s="55">
        <v>0</v>
      </c>
      <c r="AK41" s="78">
        <v>0</v>
      </c>
      <c r="AL41" s="273">
        <v>0</v>
      </c>
      <c r="AM41" s="55">
        <v>0</v>
      </c>
      <c r="AN41" s="78">
        <v>0</v>
      </c>
      <c r="AO41" s="273">
        <v>0</v>
      </c>
      <c r="AP41" s="55">
        <v>0</v>
      </c>
      <c r="AQ41" s="78">
        <v>0</v>
      </c>
      <c r="AR41" s="273">
        <v>0</v>
      </c>
      <c r="AS41" s="55">
        <v>0</v>
      </c>
      <c r="AT41" s="78">
        <v>0</v>
      </c>
      <c r="AU41" s="273">
        <v>0</v>
      </c>
      <c r="AV41" s="55">
        <v>0</v>
      </c>
      <c r="AW41" s="78">
        <v>0</v>
      </c>
      <c r="AX41" s="273">
        <v>0</v>
      </c>
      <c r="AY41" s="55">
        <v>0.2</v>
      </c>
      <c r="AZ41" s="78">
        <v>0.2</v>
      </c>
      <c r="BA41" s="273">
        <v>0</v>
      </c>
      <c r="BB41" s="55">
        <v>0</v>
      </c>
      <c r="BC41" s="78">
        <v>0</v>
      </c>
      <c r="BD41" s="273">
        <v>0</v>
      </c>
      <c r="BE41" s="55">
        <f t="shared" si="0"/>
        <v>0</v>
      </c>
      <c r="BF41" s="78">
        <v>0</v>
      </c>
      <c r="BG41" s="273">
        <v>0</v>
      </c>
      <c r="BH41" s="55">
        <v>0</v>
      </c>
      <c r="BI41" s="78">
        <v>0</v>
      </c>
      <c r="BJ41" s="55">
        <v>0</v>
      </c>
      <c r="BK41" s="55">
        <v>0</v>
      </c>
      <c r="BL41" s="55">
        <v>0</v>
      </c>
      <c r="BM41" s="55">
        <v>0</v>
      </c>
    </row>
    <row r="42" spans="1:65" x14ac:dyDescent="0.2">
      <c r="A42" s="1" t="s">
        <v>189</v>
      </c>
      <c r="B42" s="55">
        <v>0</v>
      </c>
      <c r="C42" s="55">
        <v>0</v>
      </c>
      <c r="D42" s="56">
        <v>0</v>
      </c>
      <c r="E42" s="55">
        <v>0</v>
      </c>
      <c r="F42" s="55">
        <v>0</v>
      </c>
      <c r="G42" s="56">
        <v>0</v>
      </c>
      <c r="H42" s="55">
        <v>0</v>
      </c>
      <c r="I42" s="55">
        <v>0</v>
      </c>
      <c r="J42" s="56">
        <v>0</v>
      </c>
      <c r="K42" s="55">
        <v>0</v>
      </c>
      <c r="L42" s="55">
        <v>0</v>
      </c>
      <c r="M42" s="56">
        <v>0</v>
      </c>
      <c r="N42" s="55">
        <v>0</v>
      </c>
      <c r="O42" s="55">
        <v>0</v>
      </c>
      <c r="P42" s="45">
        <v>0</v>
      </c>
      <c r="Q42" s="55">
        <v>0</v>
      </c>
      <c r="R42" s="55">
        <v>0</v>
      </c>
      <c r="S42" s="56">
        <v>0</v>
      </c>
      <c r="T42" s="62">
        <v>0</v>
      </c>
      <c r="U42" s="55">
        <v>0</v>
      </c>
      <c r="V42" s="56">
        <v>0</v>
      </c>
      <c r="W42" s="55">
        <v>0</v>
      </c>
      <c r="X42" s="55">
        <v>0</v>
      </c>
      <c r="Y42" s="56">
        <v>0</v>
      </c>
      <c r="Z42" s="55">
        <v>0</v>
      </c>
      <c r="AA42" s="55">
        <v>0</v>
      </c>
      <c r="AB42" s="56">
        <v>0</v>
      </c>
      <c r="AC42" s="55">
        <v>0</v>
      </c>
      <c r="AD42" s="55">
        <v>140</v>
      </c>
      <c r="AE42" s="78">
        <v>140</v>
      </c>
      <c r="AF42" s="55">
        <v>0</v>
      </c>
      <c r="AG42" s="55">
        <v>0</v>
      </c>
      <c r="AH42" s="78">
        <v>0</v>
      </c>
      <c r="AI42" s="55">
        <v>0</v>
      </c>
      <c r="AJ42" s="55">
        <v>0</v>
      </c>
      <c r="AK42" s="78">
        <v>0</v>
      </c>
      <c r="AL42" s="273">
        <v>0</v>
      </c>
      <c r="AM42" s="55">
        <v>0</v>
      </c>
      <c r="AN42" s="78">
        <v>0</v>
      </c>
      <c r="AO42" s="273">
        <v>0</v>
      </c>
      <c r="AP42" s="55">
        <v>0</v>
      </c>
      <c r="AQ42" s="78">
        <v>0</v>
      </c>
      <c r="AR42" s="273">
        <v>0</v>
      </c>
      <c r="AS42" s="55">
        <v>0</v>
      </c>
      <c r="AT42" s="78">
        <v>0</v>
      </c>
      <c r="AU42" s="273">
        <v>0</v>
      </c>
      <c r="AV42" s="55">
        <v>11.1</v>
      </c>
      <c r="AW42" s="78">
        <v>11.1</v>
      </c>
      <c r="AX42" s="273">
        <v>0</v>
      </c>
      <c r="AY42" s="55">
        <v>70.3</v>
      </c>
      <c r="AZ42" s="78">
        <v>70.3</v>
      </c>
      <c r="BA42" s="273">
        <v>3.7</v>
      </c>
      <c r="BB42" s="55">
        <v>0</v>
      </c>
      <c r="BC42" s="78">
        <v>3.7</v>
      </c>
      <c r="BD42" s="273">
        <v>0</v>
      </c>
      <c r="BE42" s="55">
        <f t="shared" si="0"/>
        <v>0</v>
      </c>
      <c r="BF42" s="78">
        <v>0</v>
      </c>
      <c r="BG42" s="273">
        <v>0</v>
      </c>
      <c r="BH42" s="55">
        <v>0</v>
      </c>
      <c r="BI42" s="78">
        <v>0</v>
      </c>
      <c r="BJ42" s="55">
        <v>0</v>
      </c>
      <c r="BK42" s="55">
        <v>0</v>
      </c>
      <c r="BL42" s="55">
        <v>0</v>
      </c>
      <c r="BM42" s="55">
        <v>0</v>
      </c>
    </row>
    <row r="43" spans="1:65" x14ac:dyDescent="0.2">
      <c r="A43" s="1" t="s">
        <v>149</v>
      </c>
      <c r="B43" s="55">
        <v>0</v>
      </c>
      <c r="C43" s="55">
        <v>0</v>
      </c>
      <c r="D43" s="56">
        <v>0</v>
      </c>
      <c r="E43" s="55">
        <v>0</v>
      </c>
      <c r="F43" s="55">
        <v>0</v>
      </c>
      <c r="G43" s="56">
        <v>0</v>
      </c>
      <c r="H43" s="55">
        <v>5.7</v>
      </c>
      <c r="I43" s="55">
        <v>9.9999999999999645E-2</v>
      </c>
      <c r="J43" s="56">
        <v>5.8</v>
      </c>
      <c r="K43" s="55">
        <v>2.2999999999999998</v>
      </c>
      <c r="L43" s="55">
        <v>0</v>
      </c>
      <c r="M43" s="56">
        <v>2.2999999999999998</v>
      </c>
      <c r="N43" s="55">
        <v>0</v>
      </c>
      <c r="O43" s="55">
        <v>216.9</v>
      </c>
      <c r="P43" s="45">
        <v>216.9</v>
      </c>
      <c r="Q43" s="55">
        <v>0</v>
      </c>
      <c r="R43" s="55">
        <v>0</v>
      </c>
      <c r="S43" s="56">
        <v>0</v>
      </c>
      <c r="T43" s="57">
        <v>0</v>
      </c>
      <c r="U43" s="55">
        <v>0</v>
      </c>
      <c r="V43" s="56">
        <v>0</v>
      </c>
      <c r="W43" s="55">
        <v>0</v>
      </c>
      <c r="X43" s="55">
        <v>0</v>
      </c>
      <c r="Y43" s="56">
        <v>0</v>
      </c>
      <c r="Z43" s="55">
        <v>0</v>
      </c>
      <c r="AA43" s="55">
        <v>0</v>
      </c>
      <c r="AB43" s="56">
        <v>0</v>
      </c>
      <c r="AC43" s="55">
        <v>0</v>
      </c>
      <c r="AD43" s="55">
        <v>0</v>
      </c>
      <c r="AE43" s="78">
        <v>0</v>
      </c>
      <c r="AF43" s="55">
        <v>0</v>
      </c>
      <c r="AG43" s="55">
        <v>0</v>
      </c>
      <c r="AH43" s="78">
        <v>0</v>
      </c>
      <c r="AI43" s="55">
        <v>0</v>
      </c>
      <c r="AJ43" s="55">
        <v>0</v>
      </c>
      <c r="AK43" s="78">
        <v>0</v>
      </c>
      <c r="AL43" s="273">
        <v>0</v>
      </c>
      <c r="AM43" s="55">
        <v>7.2</v>
      </c>
      <c r="AN43" s="78">
        <v>7.2</v>
      </c>
      <c r="AO43" s="273">
        <v>0</v>
      </c>
      <c r="AP43" s="55">
        <v>0</v>
      </c>
      <c r="AQ43" s="78">
        <v>0</v>
      </c>
      <c r="AR43" s="273">
        <v>0</v>
      </c>
      <c r="AS43" s="55">
        <v>0</v>
      </c>
      <c r="AT43" s="78">
        <v>0</v>
      </c>
      <c r="AU43" s="273">
        <v>0</v>
      </c>
      <c r="AV43" s="55">
        <v>0</v>
      </c>
      <c r="AW43" s="78">
        <v>0</v>
      </c>
      <c r="AX43" s="273">
        <v>0</v>
      </c>
      <c r="AY43" s="55">
        <v>0</v>
      </c>
      <c r="AZ43" s="78">
        <v>0</v>
      </c>
      <c r="BA43" s="273">
        <v>0</v>
      </c>
      <c r="BB43" s="55">
        <v>0</v>
      </c>
      <c r="BC43" s="78">
        <v>0</v>
      </c>
      <c r="BD43" s="273">
        <v>0</v>
      </c>
      <c r="BE43" s="55">
        <f t="shared" si="0"/>
        <v>0</v>
      </c>
      <c r="BF43" s="78">
        <v>0</v>
      </c>
      <c r="BG43" s="273">
        <v>0</v>
      </c>
      <c r="BH43" s="55">
        <v>0</v>
      </c>
      <c r="BI43" s="78">
        <v>0</v>
      </c>
      <c r="BJ43" s="55">
        <v>0</v>
      </c>
      <c r="BK43" s="55">
        <v>0</v>
      </c>
      <c r="BL43" s="55">
        <v>0</v>
      </c>
      <c r="BM43" s="55">
        <v>0</v>
      </c>
    </row>
    <row r="44" spans="1:65" x14ac:dyDescent="0.2">
      <c r="A44" s="1" t="s">
        <v>263</v>
      </c>
      <c r="B44" s="55">
        <v>0</v>
      </c>
      <c r="C44" s="55">
        <v>0</v>
      </c>
      <c r="D44" s="56">
        <v>0</v>
      </c>
      <c r="E44" s="55">
        <v>0</v>
      </c>
      <c r="F44" s="55">
        <v>0</v>
      </c>
      <c r="G44" s="56">
        <v>0</v>
      </c>
      <c r="H44" s="55">
        <v>0</v>
      </c>
      <c r="I44" s="55">
        <v>0</v>
      </c>
      <c r="J44" s="56">
        <v>0</v>
      </c>
      <c r="K44" s="55">
        <v>0</v>
      </c>
      <c r="L44" s="55">
        <v>0</v>
      </c>
      <c r="M44" s="56">
        <v>0</v>
      </c>
      <c r="N44" s="55">
        <v>0</v>
      </c>
      <c r="O44" s="55">
        <v>0</v>
      </c>
      <c r="P44" s="45">
        <v>0</v>
      </c>
      <c r="Q44" s="55">
        <v>0</v>
      </c>
      <c r="R44" s="55">
        <v>0</v>
      </c>
      <c r="S44" s="56">
        <v>0</v>
      </c>
      <c r="T44" s="62">
        <v>0</v>
      </c>
      <c r="U44" s="55">
        <v>0</v>
      </c>
      <c r="V44" s="56">
        <v>0</v>
      </c>
      <c r="W44" s="55">
        <v>0</v>
      </c>
      <c r="X44" s="55">
        <v>0</v>
      </c>
      <c r="Y44" s="56">
        <v>0</v>
      </c>
      <c r="Z44" s="55">
        <v>0</v>
      </c>
      <c r="AA44" s="55">
        <v>0</v>
      </c>
      <c r="AB44" s="56">
        <v>0</v>
      </c>
      <c r="AC44" s="55">
        <v>0</v>
      </c>
      <c r="AD44" s="55">
        <v>0</v>
      </c>
      <c r="AE44" s="78">
        <v>0</v>
      </c>
      <c r="AF44" s="55">
        <v>0</v>
      </c>
      <c r="AG44" s="55">
        <v>0</v>
      </c>
      <c r="AH44" s="78">
        <v>0</v>
      </c>
      <c r="AI44" s="55">
        <v>0</v>
      </c>
      <c r="AJ44" s="55">
        <v>0</v>
      </c>
      <c r="AK44" s="78">
        <v>0</v>
      </c>
      <c r="AL44" s="273">
        <v>0</v>
      </c>
      <c r="AM44" s="55">
        <v>0</v>
      </c>
      <c r="AN44" s="78">
        <v>0</v>
      </c>
      <c r="AO44" s="273">
        <v>0</v>
      </c>
      <c r="AP44" s="55">
        <v>0</v>
      </c>
      <c r="AQ44" s="78">
        <v>0</v>
      </c>
      <c r="AR44" s="273">
        <v>0</v>
      </c>
      <c r="AS44" s="55">
        <v>0</v>
      </c>
      <c r="AT44" s="78">
        <v>0</v>
      </c>
      <c r="AU44" s="273">
        <v>0</v>
      </c>
      <c r="AV44" s="55">
        <v>0</v>
      </c>
      <c r="AW44" s="78">
        <v>0</v>
      </c>
      <c r="AX44" s="273">
        <v>0</v>
      </c>
      <c r="AY44" s="55">
        <v>-8.4</v>
      </c>
      <c r="AZ44" s="78">
        <v>-8.4</v>
      </c>
      <c r="BA44" s="273">
        <v>0</v>
      </c>
      <c r="BB44" s="55">
        <v>0</v>
      </c>
      <c r="BC44" s="78">
        <v>0</v>
      </c>
      <c r="BD44" s="273">
        <v>0</v>
      </c>
      <c r="BE44" s="55">
        <f t="shared" si="0"/>
        <v>0</v>
      </c>
      <c r="BF44" s="78">
        <v>0</v>
      </c>
      <c r="BG44" s="273">
        <v>0</v>
      </c>
      <c r="BH44" s="55">
        <v>0</v>
      </c>
      <c r="BI44" s="78">
        <v>0</v>
      </c>
      <c r="BJ44" s="55">
        <v>0</v>
      </c>
      <c r="BK44" s="55">
        <v>0</v>
      </c>
      <c r="BL44" s="55">
        <v>0</v>
      </c>
      <c r="BM44" s="55">
        <v>0</v>
      </c>
    </row>
    <row r="45" spans="1:65" x14ac:dyDescent="0.2">
      <c r="A45" s="1" t="s">
        <v>150</v>
      </c>
      <c r="B45" s="55">
        <v>35.6</v>
      </c>
      <c r="C45" s="55">
        <v>0</v>
      </c>
      <c r="D45" s="56">
        <v>35.6</v>
      </c>
      <c r="E45" s="55">
        <v>-11.2</v>
      </c>
      <c r="F45" s="55">
        <v>0</v>
      </c>
      <c r="G45" s="56">
        <v>-11.2</v>
      </c>
      <c r="H45" s="55">
        <v>28.5</v>
      </c>
      <c r="I45" s="55">
        <v>0</v>
      </c>
      <c r="J45" s="56">
        <v>28.5</v>
      </c>
      <c r="K45" s="55">
        <v>0</v>
      </c>
      <c r="L45" s="55">
        <v>0</v>
      </c>
      <c r="M45" s="56">
        <v>0</v>
      </c>
      <c r="N45" s="55">
        <v>3.8</v>
      </c>
      <c r="O45" s="55">
        <v>1.7000000000000002</v>
      </c>
      <c r="P45" s="45">
        <v>5.5</v>
      </c>
      <c r="Q45" s="55">
        <v>1.9</v>
      </c>
      <c r="R45" s="55">
        <v>2</v>
      </c>
      <c r="S45" s="56">
        <v>3.9</v>
      </c>
      <c r="T45" s="57">
        <v>2.1</v>
      </c>
      <c r="U45" s="55">
        <v>2.3000000000000003</v>
      </c>
      <c r="V45" s="56">
        <v>4.4000000000000004</v>
      </c>
      <c r="W45" s="55">
        <v>2.4</v>
      </c>
      <c r="X45" s="55">
        <v>2.6</v>
      </c>
      <c r="Y45" s="56">
        <v>5</v>
      </c>
      <c r="Z45" s="55">
        <v>2.7</v>
      </c>
      <c r="AA45" s="55">
        <v>3</v>
      </c>
      <c r="AB45" s="56">
        <v>5.7</v>
      </c>
      <c r="AC45" s="55">
        <v>5</v>
      </c>
      <c r="AD45" s="55">
        <v>0</v>
      </c>
      <c r="AE45" s="78">
        <v>5</v>
      </c>
      <c r="AF45" s="55">
        <v>0</v>
      </c>
      <c r="AG45" s="55">
        <v>0</v>
      </c>
      <c r="AH45" s="78">
        <v>0</v>
      </c>
      <c r="AI45" s="55">
        <v>0</v>
      </c>
      <c r="AJ45" s="55">
        <v>0</v>
      </c>
      <c r="AK45" s="78">
        <v>0</v>
      </c>
      <c r="AL45" s="273">
        <v>0</v>
      </c>
      <c r="AM45" s="55">
        <v>0</v>
      </c>
      <c r="AN45" s="78">
        <v>0</v>
      </c>
      <c r="AO45" s="273">
        <v>0</v>
      </c>
      <c r="AP45" s="55">
        <v>0</v>
      </c>
      <c r="AQ45" s="78">
        <v>0</v>
      </c>
      <c r="AR45" s="273">
        <v>0</v>
      </c>
      <c r="AS45" s="55">
        <v>0</v>
      </c>
      <c r="AT45" s="78">
        <v>0</v>
      </c>
      <c r="AU45" s="273">
        <v>0</v>
      </c>
      <c r="AV45" s="55">
        <v>0</v>
      </c>
      <c r="AW45" s="78">
        <v>0</v>
      </c>
      <c r="AX45" s="273">
        <v>0</v>
      </c>
      <c r="AY45" s="55">
        <v>0</v>
      </c>
      <c r="AZ45" s="78">
        <v>0</v>
      </c>
      <c r="BA45" s="273">
        <v>0</v>
      </c>
      <c r="BB45" s="55">
        <v>0</v>
      </c>
      <c r="BC45" s="78">
        <v>0</v>
      </c>
      <c r="BD45" s="273">
        <v>0</v>
      </c>
      <c r="BE45" s="55">
        <f t="shared" si="0"/>
        <v>0</v>
      </c>
      <c r="BF45" s="78">
        <v>0</v>
      </c>
      <c r="BG45" s="273">
        <v>0</v>
      </c>
      <c r="BH45" s="55">
        <v>0</v>
      </c>
      <c r="BI45" s="78">
        <v>0</v>
      </c>
      <c r="BJ45" s="55">
        <v>0</v>
      </c>
      <c r="BK45" s="55">
        <v>0</v>
      </c>
      <c r="BL45" s="55">
        <v>0</v>
      </c>
      <c r="BM45" s="55">
        <v>0</v>
      </c>
    </row>
    <row r="46" spans="1:65" x14ac:dyDescent="0.2">
      <c r="A46" s="2" t="s">
        <v>151</v>
      </c>
      <c r="B46" s="60">
        <v>-759.80000000000007</v>
      </c>
      <c r="C46" s="60">
        <v>-121.5</v>
      </c>
      <c r="D46" s="61">
        <v>-881.30000000000007</v>
      </c>
      <c r="E46" s="60">
        <v>-101.8</v>
      </c>
      <c r="F46" s="60">
        <v>-475.7000000000001</v>
      </c>
      <c r="G46" s="61">
        <v>-577.50000000000011</v>
      </c>
      <c r="H46" s="60">
        <v>-268</v>
      </c>
      <c r="I46" s="60">
        <v>-353.70000000000005</v>
      </c>
      <c r="J46" s="61">
        <v>-621.70000000000005</v>
      </c>
      <c r="K46" s="60">
        <v>-365.4</v>
      </c>
      <c r="L46" s="60">
        <v>-428</v>
      </c>
      <c r="M46" s="61">
        <v>-793.4</v>
      </c>
      <c r="N46" s="60">
        <v>-563.9</v>
      </c>
      <c r="O46" s="60">
        <v>22.5</v>
      </c>
      <c r="P46" s="61">
        <v>-541.4</v>
      </c>
      <c r="Q46" s="60">
        <v>-484.19999999999987</v>
      </c>
      <c r="R46" s="60">
        <v>-1025.6000000000001</v>
      </c>
      <c r="S46" s="61">
        <v>-1509.8</v>
      </c>
      <c r="T46" s="60">
        <v>-287.10000000000002</v>
      </c>
      <c r="U46" s="60">
        <v>-440.6</v>
      </c>
      <c r="V46" s="61">
        <v>-727.7</v>
      </c>
      <c r="W46" s="60">
        <v>-212.6</v>
      </c>
      <c r="X46" s="60">
        <v>-114.00000000000003</v>
      </c>
      <c r="Y46" s="61">
        <v>-326.60000000000002</v>
      </c>
      <c r="Z46" s="60">
        <v>-175.50000000000003</v>
      </c>
      <c r="AA46" s="60">
        <v>-190.99999999999997</v>
      </c>
      <c r="AB46" s="61">
        <v>-366.5</v>
      </c>
      <c r="AC46" s="60">
        <v>-105.00000000000001</v>
      </c>
      <c r="AD46" s="60">
        <v>25.300000000000026</v>
      </c>
      <c r="AE46" s="80">
        <v>-79.699999999999989</v>
      </c>
      <c r="AF46" s="60">
        <v>-163.39999999999995</v>
      </c>
      <c r="AG46" s="60">
        <v>-146.10000000000005</v>
      </c>
      <c r="AH46" s="80">
        <v>-309.5</v>
      </c>
      <c r="AI46" s="60">
        <v>-111.247</v>
      </c>
      <c r="AJ46" s="60">
        <v>-326.65300000000002</v>
      </c>
      <c r="AK46" s="80">
        <v>-437.90000000000003</v>
      </c>
      <c r="AL46" s="275">
        <v>-208.7</v>
      </c>
      <c r="AM46" s="60">
        <v>-202.10000000000002</v>
      </c>
      <c r="AN46" s="80">
        <v>-410.8</v>
      </c>
      <c r="AO46" s="275">
        <v>-1098.6000000000001</v>
      </c>
      <c r="AP46" s="60">
        <v>-190.90000000000009</v>
      </c>
      <c r="AQ46" s="80">
        <v>-1289.5000000000002</v>
      </c>
      <c r="AR46" s="275">
        <v>-147.10000000000002</v>
      </c>
      <c r="AS46" s="60">
        <v>-261.2</v>
      </c>
      <c r="AT46" s="80">
        <v>-408.3</v>
      </c>
      <c r="AU46" s="275">
        <v>-201.4</v>
      </c>
      <c r="AV46" s="60">
        <v>-178.99999999999997</v>
      </c>
      <c r="AW46" s="80">
        <v>-380.4</v>
      </c>
      <c r="AX46" s="275">
        <v>-214.8</v>
      </c>
      <c r="AY46" s="60">
        <v>-173.39999999999998</v>
      </c>
      <c r="AZ46" s="80">
        <v>-388.2</v>
      </c>
      <c r="BA46" s="275">
        <v>-264.10000000000002</v>
      </c>
      <c r="BB46" s="60">
        <v>-306.19999999999993</v>
      </c>
      <c r="BC46" s="80">
        <v>-570.29999999999995</v>
      </c>
      <c r="BD46" s="275">
        <v>-298.5</v>
      </c>
      <c r="BE46" s="60">
        <v>-458.9</v>
      </c>
      <c r="BF46" s="80">
        <v>-757.4</v>
      </c>
      <c r="BG46" s="275">
        <v>-670.1</v>
      </c>
      <c r="BH46" s="60">
        <v>-1089.6999999999998</v>
      </c>
      <c r="BI46" s="80">
        <v>-1759.8</v>
      </c>
      <c r="BJ46" s="275">
        <v>-519.5</v>
      </c>
      <c r="BK46" s="60">
        <v>-459.6</v>
      </c>
      <c r="BL46" s="80">
        <v>-979.1</v>
      </c>
      <c r="BM46" s="275">
        <v>-454.8</v>
      </c>
    </row>
    <row r="47" spans="1:65" x14ac:dyDescent="0.2">
      <c r="B47" s="55"/>
      <c r="C47" s="55"/>
      <c r="D47" s="56"/>
      <c r="E47" s="55"/>
      <c r="F47" s="55"/>
      <c r="G47" s="56"/>
      <c r="H47" s="55"/>
      <c r="I47" s="55"/>
      <c r="J47" s="56"/>
      <c r="K47" s="55"/>
      <c r="L47" s="55"/>
      <c r="M47" s="56"/>
      <c r="N47" s="55"/>
      <c r="O47" s="55"/>
      <c r="P47" s="45"/>
      <c r="Q47" s="55"/>
      <c r="R47" s="55"/>
      <c r="S47" s="56"/>
      <c r="T47" s="57"/>
      <c r="U47" s="55"/>
      <c r="V47" s="56"/>
      <c r="W47" s="55"/>
      <c r="X47" s="55"/>
      <c r="Y47" s="56"/>
      <c r="Z47" s="55"/>
      <c r="AA47" s="55"/>
      <c r="AB47" s="56"/>
      <c r="AC47" s="55"/>
      <c r="AD47" s="55"/>
      <c r="AE47" s="78"/>
      <c r="AF47" s="55"/>
      <c r="AG47" s="55"/>
      <c r="AH47" s="78"/>
      <c r="AI47" s="55"/>
      <c r="AJ47" s="55"/>
      <c r="AK47" s="78"/>
      <c r="AL47" s="273"/>
      <c r="AM47" s="55"/>
      <c r="AN47" s="78"/>
      <c r="AO47" s="273"/>
      <c r="AP47" s="55"/>
      <c r="AQ47" s="78"/>
      <c r="AR47" s="273"/>
      <c r="AS47" s="55"/>
      <c r="AT47" s="78"/>
      <c r="AU47" s="273"/>
      <c r="AV47" s="55"/>
      <c r="AW47" s="78"/>
      <c r="AX47" s="273"/>
      <c r="AY47" s="55"/>
      <c r="AZ47" s="78"/>
      <c r="BA47" s="273"/>
      <c r="BB47" s="55"/>
      <c r="BC47" s="78"/>
      <c r="BD47" s="273"/>
      <c r="BE47" s="55"/>
      <c r="BF47" s="78"/>
      <c r="BG47" s="273"/>
      <c r="BH47" s="55"/>
      <c r="BI47" s="78"/>
      <c r="BJ47" s="273"/>
      <c r="BK47" s="55"/>
      <c r="BL47" s="78"/>
      <c r="BM47" s="273"/>
    </row>
    <row r="48" spans="1:65" x14ac:dyDescent="0.2">
      <c r="B48" s="55"/>
      <c r="C48" s="55"/>
      <c r="D48" s="56"/>
      <c r="E48" s="55"/>
      <c r="F48" s="55"/>
      <c r="G48" s="56"/>
      <c r="H48" s="55"/>
      <c r="I48" s="55"/>
      <c r="J48" s="56"/>
      <c r="K48" s="55"/>
      <c r="L48" s="55"/>
      <c r="M48" s="56"/>
      <c r="N48" s="55"/>
      <c r="O48" s="55"/>
      <c r="P48" s="45"/>
      <c r="Q48" s="55"/>
      <c r="R48" s="55"/>
      <c r="S48" s="56"/>
      <c r="T48" s="57"/>
      <c r="U48" s="55"/>
      <c r="V48" s="56"/>
      <c r="W48" s="55"/>
      <c r="X48" s="55"/>
      <c r="Y48" s="56"/>
      <c r="Z48" s="55"/>
      <c r="AA48" s="55"/>
      <c r="AB48" s="56"/>
      <c r="AC48" s="55"/>
      <c r="AD48" s="55"/>
      <c r="AE48" s="78"/>
      <c r="AF48" s="55"/>
      <c r="AG48" s="55"/>
      <c r="AH48" s="78"/>
      <c r="AI48" s="55"/>
      <c r="AJ48" s="55"/>
      <c r="AK48" s="78"/>
      <c r="AL48" s="273"/>
      <c r="AM48" s="55"/>
      <c r="AN48" s="78"/>
      <c r="AO48" s="273"/>
      <c r="AP48" s="55"/>
      <c r="AQ48" s="78"/>
      <c r="AR48" s="273"/>
      <c r="AS48" s="55"/>
      <c r="AT48" s="78"/>
      <c r="AU48" s="273"/>
      <c r="AV48" s="55"/>
      <c r="AW48" s="78"/>
      <c r="AX48" s="273"/>
      <c r="AY48" s="55"/>
      <c r="AZ48" s="78"/>
      <c r="BA48" s="273"/>
      <c r="BB48" s="55"/>
      <c r="BC48" s="78"/>
      <c r="BD48" s="273"/>
      <c r="BE48" s="55"/>
      <c r="BF48" s="78"/>
      <c r="BG48" s="273"/>
      <c r="BH48" s="55"/>
      <c r="BI48" s="78"/>
      <c r="BJ48" s="273"/>
      <c r="BK48" s="55"/>
      <c r="BL48" s="78"/>
      <c r="BM48" s="273"/>
    </row>
    <row r="49" spans="1:65" x14ac:dyDescent="0.2">
      <c r="A49" s="2" t="s">
        <v>152</v>
      </c>
      <c r="B49" s="55"/>
      <c r="C49" s="55"/>
      <c r="D49" s="56"/>
      <c r="E49" s="55"/>
      <c r="F49" s="55"/>
      <c r="G49" s="56"/>
      <c r="H49" s="55"/>
      <c r="I49" s="55"/>
      <c r="J49" s="56"/>
      <c r="K49" s="55"/>
      <c r="L49" s="55"/>
      <c r="M49" s="56"/>
      <c r="N49" s="55"/>
      <c r="O49" s="55"/>
      <c r="P49" s="45"/>
      <c r="Q49" s="55"/>
      <c r="R49" s="55"/>
      <c r="S49" s="56"/>
      <c r="T49" s="57"/>
      <c r="U49" s="55"/>
      <c r="V49" s="56"/>
      <c r="W49" s="55"/>
      <c r="X49" s="55"/>
      <c r="Y49" s="56"/>
      <c r="Z49" s="55"/>
      <c r="AA49" s="55"/>
      <c r="AB49" s="56"/>
      <c r="AC49" s="55"/>
      <c r="AD49" s="55"/>
      <c r="AE49" s="78"/>
      <c r="AF49" s="55"/>
      <c r="AG49" s="55"/>
      <c r="AH49" s="78"/>
      <c r="AI49" s="55"/>
      <c r="AJ49" s="55"/>
      <c r="AK49" s="78"/>
      <c r="AL49" s="273"/>
      <c r="AM49" s="55"/>
      <c r="AN49" s="78"/>
      <c r="AO49" s="273"/>
      <c r="AP49" s="55"/>
      <c r="AQ49" s="78"/>
      <c r="AR49" s="273"/>
      <c r="AS49" s="55"/>
      <c r="AT49" s="78"/>
      <c r="AU49" s="273"/>
      <c r="AV49" s="55"/>
      <c r="AW49" s="78"/>
      <c r="AX49" s="273"/>
      <c r="AY49" s="55"/>
      <c r="AZ49" s="78"/>
      <c r="BA49" s="273"/>
      <c r="BB49" s="55"/>
      <c r="BC49" s="78"/>
      <c r="BD49" s="273"/>
      <c r="BE49" s="55"/>
      <c r="BF49" s="78"/>
      <c r="BG49" s="273"/>
      <c r="BH49" s="55"/>
      <c r="BI49" s="78"/>
      <c r="BJ49" s="273"/>
      <c r="BK49" s="55"/>
      <c r="BL49" s="78"/>
      <c r="BM49" s="273"/>
    </row>
    <row r="50" spans="1:65" x14ac:dyDescent="0.2">
      <c r="A50" s="1" t="s">
        <v>153</v>
      </c>
      <c r="B50" s="55">
        <v>2045.4</v>
      </c>
      <c r="C50" s="55">
        <v>0</v>
      </c>
      <c r="D50" s="56">
        <v>2045.4</v>
      </c>
      <c r="E50" s="55">
        <v>0</v>
      </c>
      <c r="F50" s="55">
        <v>0</v>
      </c>
      <c r="G50" s="56">
        <v>0</v>
      </c>
      <c r="H50" s="55">
        <v>35.9</v>
      </c>
      <c r="I50" s="55">
        <v>1</v>
      </c>
      <c r="J50" s="56">
        <v>36.9</v>
      </c>
      <c r="K50" s="55">
        <v>1</v>
      </c>
      <c r="L50" s="55">
        <v>0.30000000000000004</v>
      </c>
      <c r="M50" s="56">
        <v>1.3</v>
      </c>
      <c r="N50" s="55">
        <v>119.3</v>
      </c>
      <c r="O50" s="55">
        <v>5.5</v>
      </c>
      <c r="P50" s="45">
        <v>124.8</v>
      </c>
      <c r="Q50" s="55">
        <v>5</v>
      </c>
      <c r="R50" s="55">
        <v>119.1</v>
      </c>
      <c r="S50" s="56">
        <v>124.1</v>
      </c>
      <c r="T50" s="57">
        <v>306.2</v>
      </c>
      <c r="U50" s="55">
        <v>1526</v>
      </c>
      <c r="V50" s="56">
        <v>1832.2</v>
      </c>
      <c r="W50" s="55">
        <v>0</v>
      </c>
      <c r="X50" s="55">
        <v>0</v>
      </c>
      <c r="Y50" s="56">
        <v>0</v>
      </c>
      <c r="Z50" s="55">
        <v>0</v>
      </c>
      <c r="AA50" s="55">
        <v>0</v>
      </c>
      <c r="AB50" s="56">
        <v>0</v>
      </c>
      <c r="AC50" s="55">
        <v>600</v>
      </c>
      <c r="AD50" s="55">
        <v>0</v>
      </c>
      <c r="AE50" s="78">
        <v>600</v>
      </c>
      <c r="AF50" s="55">
        <v>0</v>
      </c>
      <c r="AG50" s="55">
        <v>0</v>
      </c>
      <c r="AH50" s="78">
        <v>0</v>
      </c>
      <c r="AI50" s="55">
        <v>0</v>
      </c>
      <c r="AJ50" s="55">
        <v>0</v>
      </c>
      <c r="AK50" s="78">
        <v>0</v>
      </c>
      <c r="AL50" s="273">
        <v>0</v>
      </c>
      <c r="AM50" s="55">
        <v>0</v>
      </c>
      <c r="AN50" s="78">
        <v>0</v>
      </c>
      <c r="AO50" s="273">
        <v>0</v>
      </c>
      <c r="AP50" s="55">
        <v>0</v>
      </c>
      <c r="AQ50" s="78">
        <v>0</v>
      </c>
      <c r="AR50" s="273">
        <v>0</v>
      </c>
      <c r="AS50" s="55">
        <v>0</v>
      </c>
      <c r="AT50" s="78">
        <v>0</v>
      </c>
      <c r="AU50" s="273">
        <v>0</v>
      </c>
      <c r="AV50" s="55">
        <v>0</v>
      </c>
      <c r="AW50" s="78">
        <v>0</v>
      </c>
      <c r="AX50" s="273">
        <v>0</v>
      </c>
      <c r="AY50" s="55">
        <v>0</v>
      </c>
      <c r="AZ50" s="78">
        <v>0</v>
      </c>
      <c r="BA50" s="273">
        <v>0</v>
      </c>
      <c r="BB50" s="55">
        <v>0</v>
      </c>
      <c r="BC50" s="78">
        <v>0</v>
      </c>
      <c r="BD50" s="273">
        <v>0</v>
      </c>
      <c r="BE50" s="55">
        <v>0</v>
      </c>
      <c r="BF50" s="78">
        <v>0</v>
      </c>
      <c r="BG50" s="273">
        <v>0</v>
      </c>
      <c r="BH50" s="55">
        <v>0</v>
      </c>
      <c r="BI50" s="78">
        <v>0</v>
      </c>
      <c r="BJ50" s="273">
        <v>0</v>
      </c>
      <c r="BK50" s="55">
        <v>0</v>
      </c>
      <c r="BL50" s="55">
        <v>0</v>
      </c>
      <c r="BM50" s="273">
        <v>0</v>
      </c>
    </row>
    <row r="51" spans="1:65" x14ac:dyDescent="0.2">
      <c r="A51" s="1" t="s">
        <v>154</v>
      </c>
      <c r="B51" s="55">
        <v>0</v>
      </c>
      <c r="C51" s="55">
        <v>0</v>
      </c>
      <c r="D51" s="56">
        <v>0</v>
      </c>
      <c r="E51" s="55">
        <v>0</v>
      </c>
      <c r="F51" s="55">
        <v>0</v>
      </c>
      <c r="G51" s="56">
        <v>0</v>
      </c>
      <c r="H51" s="55">
        <v>0</v>
      </c>
      <c r="I51" s="55">
        <v>0</v>
      </c>
      <c r="J51" s="56">
        <v>0</v>
      </c>
      <c r="K51" s="55">
        <v>0</v>
      </c>
      <c r="L51" s="55">
        <v>0</v>
      </c>
      <c r="M51" s="56">
        <v>0</v>
      </c>
      <c r="N51" s="55">
        <v>2.2000000000000002</v>
      </c>
      <c r="O51" s="55">
        <v>-2.2000000000000002</v>
      </c>
      <c r="P51" s="45">
        <v>0</v>
      </c>
      <c r="Q51" s="55">
        <v>0</v>
      </c>
      <c r="R51" s="55">
        <v>0</v>
      </c>
      <c r="S51" s="56">
        <v>0</v>
      </c>
      <c r="T51" s="57">
        <v>0</v>
      </c>
      <c r="U51" s="55">
        <v>0</v>
      </c>
      <c r="V51" s="56">
        <v>0</v>
      </c>
      <c r="W51" s="55">
        <v>0</v>
      </c>
      <c r="X51" s="55">
        <v>0</v>
      </c>
      <c r="Y51" s="56">
        <v>0</v>
      </c>
      <c r="Z51" s="55">
        <v>0</v>
      </c>
      <c r="AA51" s="55">
        <v>0</v>
      </c>
      <c r="AB51" s="56">
        <v>0</v>
      </c>
      <c r="AC51" s="55">
        <v>0</v>
      </c>
      <c r="AD51" s="55">
        <v>0</v>
      </c>
      <c r="AE51" s="78">
        <v>0</v>
      </c>
      <c r="AF51" s="55">
        <v>0</v>
      </c>
      <c r="AG51" s="55">
        <v>0</v>
      </c>
      <c r="AH51" s="78">
        <v>0</v>
      </c>
      <c r="AI51" s="55">
        <v>0</v>
      </c>
      <c r="AJ51" s="55">
        <v>0</v>
      </c>
      <c r="AK51" s="78">
        <v>0</v>
      </c>
      <c r="AL51" s="273">
        <v>0</v>
      </c>
      <c r="AM51" s="55">
        <v>0</v>
      </c>
      <c r="AN51" s="78">
        <v>0</v>
      </c>
      <c r="AO51" s="273">
        <v>0</v>
      </c>
      <c r="AP51" s="55">
        <v>0</v>
      </c>
      <c r="AQ51" s="78">
        <v>0</v>
      </c>
      <c r="AR51" s="273">
        <v>0</v>
      </c>
      <c r="AS51" s="55">
        <v>0</v>
      </c>
      <c r="AT51" s="78">
        <v>0</v>
      </c>
      <c r="AU51" s="273">
        <v>0</v>
      </c>
      <c r="AV51" s="55">
        <v>0</v>
      </c>
      <c r="AW51" s="78">
        <v>0</v>
      </c>
      <c r="AX51" s="273">
        <v>0</v>
      </c>
      <c r="AY51" s="55">
        <v>0</v>
      </c>
      <c r="AZ51" s="78">
        <v>0</v>
      </c>
      <c r="BA51" s="273">
        <v>0</v>
      </c>
      <c r="BB51" s="55">
        <v>0</v>
      </c>
      <c r="BC51" s="78">
        <v>0</v>
      </c>
      <c r="BD51" s="273">
        <v>0</v>
      </c>
      <c r="BE51" s="55">
        <v>0</v>
      </c>
      <c r="BF51" s="78">
        <v>0</v>
      </c>
      <c r="BG51" s="273">
        <v>0</v>
      </c>
      <c r="BH51" s="55">
        <v>0</v>
      </c>
      <c r="BI51" s="78">
        <v>0</v>
      </c>
      <c r="BJ51" s="273">
        <v>0</v>
      </c>
      <c r="BK51" s="55">
        <v>0</v>
      </c>
      <c r="BL51" s="55">
        <v>0</v>
      </c>
      <c r="BM51" s="273">
        <v>0</v>
      </c>
    </row>
    <row r="52" spans="1:65" x14ac:dyDescent="0.2">
      <c r="A52" s="1" t="s">
        <v>155</v>
      </c>
      <c r="B52" s="55">
        <v>0</v>
      </c>
      <c r="C52" s="55">
        <v>0</v>
      </c>
      <c r="D52" s="56">
        <v>0</v>
      </c>
      <c r="E52" s="55">
        <v>0</v>
      </c>
      <c r="F52" s="55">
        <v>0</v>
      </c>
      <c r="G52" s="56">
        <v>0</v>
      </c>
      <c r="H52" s="55">
        <v>0</v>
      </c>
      <c r="I52" s="55">
        <v>0</v>
      </c>
      <c r="J52" s="56">
        <v>0</v>
      </c>
      <c r="K52" s="55">
        <v>0</v>
      </c>
      <c r="L52" s="55">
        <v>0</v>
      </c>
      <c r="M52" s="56">
        <v>0</v>
      </c>
      <c r="N52" s="55">
        <v>0</v>
      </c>
      <c r="O52" s="55">
        <v>0</v>
      </c>
      <c r="P52" s="45">
        <v>0</v>
      </c>
      <c r="Q52" s="55">
        <v>0</v>
      </c>
      <c r="R52" s="55">
        <v>0</v>
      </c>
      <c r="S52" s="56">
        <v>0</v>
      </c>
      <c r="T52" s="57">
        <v>-9.1</v>
      </c>
      <c r="U52" s="55">
        <v>-57.300000000000004</v>
      </c>
      <c r="V52" s="56">
        <v>-66.400000000000006</v>
      </c>
      <c r="W52" s="55">
        <v>0</v>
      </c>
      <c r="X52" s="55">
        <v>-0.9</v>
      </c>
      <c r="Y52" s="56">
        <v>-0.9</v>
      </c>
      <c r="Z52" s="55">
        <v>0</v>
      </c>
      <c r="AA52" s="55">
        <v>-0.3</v>
      </c>
      <c r="AB52" s="56">
        <v>-0.3</v>
      </c>
      <c r="AC52" s="55">
        <v>-22.6</v>
      </c>
      <c r="AD52" s="55">
        <v>-1.2999999999999972</v>
      </c>
      <c r="AE52" s="78">
        <v>-23.9</v>
      </c>
      <c r="AF52" s="55">
        <v>0</v>
      </c>
      <c r="AG52" s="55">
        <v>0</v>
      </c>
      <c r="AH52" s="78">
        <v>0</v>
      </c>
      <c r="AI52" s="55">
        <v>0</v>
      </c>
      <c r="AJ52" s="55">
        <v>0</v>
      </c>
      <c r="AK52" s="78">
        <v>0</v>
      </c>
      <c r="AL52" s="273">
        <v>0</v>
      </c>
      <c r="AM52" s="55">
        <v>0</v>
      </c>
      <c r="AN52" s="78">
        <v>0</v>
      </c>
      <c r="AO52" s="273">
        <v>0</v>
      </c>
      <c r="AP52" s="55">
        <v>0</v>
      </c>
      <c r="AQ52" s="78">
        <v>0</v>
      </c>
      <c r="AR52" s="273">
        <v>0</v>
      </c>
      <c r="AS52" s="55">
        <v>0</v>
      </c>
      <c r="AT52" s="78">
        <v>0</v>
      </c>
      <c r="AU52" s="273">
        <v>0</v>
      </c>
      <c r="AV52" s="55">
        <v>0</v>
      </c>
      <c r="AW52" s="78">
        <v>0</v>
      </c>
      <c r="AX52" s="273">
        <v>0</v>
      </c>
      <c r="AY52" s="55">
        <v>0</v>
      </c>
      <c r="AZ52" s="78">
        <v>0</v>
      </c>
      <c r="BA52" s="273">
        <v>0</v>
      </c>
      <c r="BB52" s="55">
        <v>0</v>
      </c>
      <c r="BC52" s="78">
        <v>0</v>
      </c>
      <c r="BD52" s="273">
        <v>0</v>
      </c>
      <c r="BE52" s="55">
        <v>0</v>
      </c>
      <c r="BF52" s="78">
        <v>0</v>
      </c>
      <c r="BG52" s="273">
        <v>0</v>
      </c>
      <c r="BH52" s="55">
        <v>0</v>
      </c>
      <c r="BI52" s="78">
        <v>0</v>
      </c>
      <c r="BJ52" s="273">
        <v>0</v>
      </c>
      <c r="BK52" s="55">
        <v>0</v>
      </c>
      <c r="BL52" s="55">
        <v>0</v>
      </c>
      <c r="BM52" s="273">
        <v>0</v>
      </c>
    </row>
    <row r="53" spans="1:65" ht="12.75" customHeight="1" x14ac:dyDescent="0.2">
      <c r="A53" s="1" t="s">
        <v>156</v>
      </c>
      <c r="B53" s="55">
        <v>0</v>
      </c>
      <c r="C53" s="55">
        <v>-25.9</v>
      </c>
      <c r="D53" s="56">
        <v>-25.9</v>
      </c>
      <c r="E53" s="55">
        <v>-220.4</v>
      </c>
      <c r="F53" s="55">
        <v>-38.999999999999972</v>
      </c>
      <c r="G53" s="56">
        <v>-259.39999999999998</v>
      </c>
      <c r="H53" s="55">
        <v>-74.900000000000006</v>
      </c>
      <c r="I53" s="55">
        <v>-252.1</v>
      </c>
      <c r="J53" s="56">
        <v>-327</v>
      </c>
      <c r="K53" s="55">
        <v>-74.400000000000006</v>
      </c>
      <c r="L53" s="55">
        <v>-20.599999999999994</v>
      </c>
      <c r="M53" s="56">
        <v>-95</v>
      </c>
      <c r="N53" s="55">
        <v>0</v>
      </c>
      <c r="O53" s="55">
        <v>0</v>
      </c>
      <c r="P53" s="45">
        <v>0</v>
      </c>
      <c r="Q53" s="55">
        <v>0</v>
      </c>
      <c r="R53" s="55">
        <v>0</v>
      </c>
      <c r="S53" s="56">
        <v>0</v>
      </c>
      <c r="T53" s="62">
        <v>0</v>
      </c>
      <c r="U53" s="55">
        <v>0</v>
      </c>
      <c r="V53" s="56">
        <v>0</v>
      </c>
      <c r="W53" s="55">
        <v>0</v>
      </c>
      <c r="X53" s="55">
        <v>0</v>
      </c>
      <c r="Y53" s="56">
        <v>0</v>
      </c>
      <c r="Z53" s="55">
        <v>0</v>
      </c>
      <c r="AA53" s="55">
        <v>0</v>
      </c>
      <c r="AB53" s="56">
        <v>0</v>
      </c>
      <c r="AC53" s="55">
        <v>0</v>
      </c>
      <c r="AD53" s="55">
        <v>0</v>
      </c>
      <c r="AE53" s="78">
        <v>0</v>
      </c>
      <c r="AF53" s="55">
        <v>0</v>
      </c>
      <c r="AG53" s="55">
        <v>0</v>
      </c>
      <c r="AH53" s="78">
        <v>0</v>
      </c>
      <c r="AI53" s="55">
        <v>0</v>
      </c>
      <c r="AJ53" s="55">
        <v>0</v>
      </c>
      <c r="AK53" s="78">
        <v>0</v>
      </c>
      <c r="AL53" s="273">
        <v>-0.1</v>
      </c>
      <c r="AM53" s="55">
        <v>-0.5</v>
      </c>
      <c r="AN53" s="78">
        <v>-0.6</v>
      </c>
      <c r="AO53" s="273">
        <v>0</v>
      </c>
      <c r="AP53" s="55">
        <v>0</v>
      </c>
      <c r="AQ53" s="78">
        <v>0</v>
      </c>
      <c r="AR53" s="273">
        <v>-0.3</v>
      </c>
      <c r="AS53" s="55">
        <v>-150.1</v>
      </c>
      <c r="AT53" s="78">
        <v>-150.4</v>
      </c>
      <c r="AU53" s="273">
        <v>-142.9</v>
      </c>
      <c r="AV53" s="55">
        <v>-157.4</v>
      </c>
      <c r="AW53" s="78">
        <v>-300.3</v>
      </c>
      <c r="AX53" s="273">
        <v>-292.89999999999998</v>
      </c>
      <c r="AY53" s="55">
        <v>-209.10000000000002</v>
      </c>
      <c r="AZ53" s="78">
        <v>-502</v>
      </c>
      <c r="BA53" s="273">
        <v>-194.1</v>
      </c>
      <c r="BB53" s="55">
        <v>-34.400000000000006</v>
      </c>
      <c r="BC53" s="78">
        <v>-228.5</v>
      </c>
      <c r="BD53" s="273">
        <v>0</v>
      </c>
      <c r="BE53" s="55">
        <v>0</v>
      </c>
      <c r="BF53" s="78">
        <v>0</v>
      </c>
      <c r="BG53" s="273">
        <v>-284.89999999999998</v>
      </c>
      <c r="BH53" s="55">
        <v>-353.20000000000005</v>
      </c>
      <c r="BI53" s="78">
        <v>-638.1</v>
      </c>
      <c r="BJ53" s="273">
        <v>-119.9</v>
      </c>
      <c r="BK53" s="55">
        <v>-164.99999999999997</v>
      </c>
      <c r="BL53" s="78">
        <v>-284.89999999999998</v>
      </c>
      <c r="BM53" s="273">
        <v>-193</v>
      </c>
    </row>
    <row r="54" spans="1:65" ht="12.75" customHeight="1" x14ac:dyDescent="0.2">
      <c r="A54" s="1" t="s">
        <v>157</v>
      </c>
      <c r="B54" s="55">
        <v>0</v>
      </c>
      <c r="C54" s="55">
        <v>0</v>
      </c>
      <c r="D54" s="56">
        <v>0</v>
      </c>
      <c r="E54" s="55">
        <v>-9.1999999999999993</v>
      </c>
      <c r="F54" s="55">
        <v>0</v>
      </c>
      <c r="G54" s="56">
        <v>-9.1999999999999993</v>
      </c>
      <c r="H54" s="55">
        <v>0</v>
      </c>
      <c r="I54" s="55">
        <v>0</v>
      </c>
      <c r="J54" s="56">
        <v>0</v>
      </c>
      <c r="K54" s="55">
        <v>0</v>
      </c>
      <c r="L54" s="55">
        <v>0</v>
      </c>
      <c r="M54" s="56">
        <v>0</v>
      </c>
      <c r="N54" s="55">
        <v>0</v>
      </c>
      <c r="O54" s="55">
        <v>0</v>
      </c>
      <c r="P54" s="45">
        <v>0</v>
      </c>
      <c r="Q54" s="55">
        <v>0</v>
      </c>
      <c r="R54" s="55">
        <v>0</v>
      </c>
      <c r="S54" s="56">
        <v>0</v>
      </c>
      <c r="T54" s="62">
        <v>0</v>
      </c>
      <c r="U54" s="55">
        <v>0</v>
      </c>
      <c r="V54" s="56">
        <v>0</v>
      </c>
      <c r="W54" s="55">
        <v>0</v>
      </c>
      <c r="X54" s="55">
        <v>0</v>
      </c>
      <c r="Y54" s="56">
        <v>0</v>
      </c>
      <c r="Z54" s="55">
        <v>0</v>
      </c>
      <c r="AA54" s="55">
        <v>0</v>
      </c>
      <c r="AB54" s="56">
        <v>0</v>
      </c>
      <c r="AC54" s="55">
        <v>0</v>
      </c>
      <c r="AD54" s="55">
        <v>0</v>
      </c>
      <c r="AE54" s="78">
        <v>0</v>
      </c>
      <c r="AF54" s="55">
        <v>0</v>
      </c>
      <c r="AG54" s="55">
        <v>0</v>
      </c>
      <c r="AH54" s="78">
        <v>0</v>
      </c>
      <c r="AI54" s="55">
        <v>0</v>
      </c>
      <c r="AJ54" s="55">
        <v>0</v>
      </c>
      <c r="AK54" s="78">
        <v>0</v>
      </c>
      <c r="AL54" s="273">
        <v>0</v>
      </c>
      <c r="AM54" s="55">
        <v>0</v>
      </c>
      <c r="AN54" s="78">
        <v>0</v>
      </c>
      <c r="AO54" s="273">
        <v>0</v>
      </c>
      <c r="AP54" s="55">
        <v>0</v>
      </c>
      <c r="AQ54" s="78">
        <v>0</v>
      </c>
      <c r="AR54" s="273">
        <v>0</v>
      </c>
      <c r="AS54" s="55">
        <v>0</v>
      </c>
      <c r="AT54" s="78">
        <v>0</v>
      </c>
      <c r="AU54" s="273">
        <v>0</v>
      </c>
      <c r="AV54" s="55">
        <v>0</v>
      </c>
      <c r="AW54" s="78">
        <v>0</v>
      </c>
      <c r="AX54" s="273">
        <v>0</v>
      </c>
      <c r="AY54" s="55">
        <v>0</v>
      </c>
      <c r="AZ54" s="78">
        <v>0</v>
      </c>
      <c r="BA54" s="273">
        <v>0</v>
      </c>
      <c r="BB54" s="55">
        <v>0</v>
      </c>
      <c r="BC54" s="78">
        <v>0</v>
      </c>
      <c r="BD54" s="273">
        <v>0</v>
      </c>
      <c r="BE54" s="55">
        <v>0</v>
      </c>
      <c r="BF54" s="78">
        <v>0</v>
      </c>
      <c r="BG54" s="273">
        <v>0</v>
      </c>
      <c r="BH54" s="55">
        <v>0</v>
      </c>
      <c r="BI54" s="78">
        <v>0</v>
      </c>
      <c r="BJ54" s="273">
        <v>0</v>
      </c>
      <c r="BK54" s="55">
        <v>0</v>
      </c>
      <c r="BL54" s="55">
        <v>0</v>
      </c>
      <c r="BM54" s="273">
        <v>0</v>
      </c>
    </row>
    <row r="55" spans="1:65" ht="12.75" customHeight="1" x14ac:dyDescent="0.2">
      <c r="A55" s="1" t="s">
        <v>158</v>
      </c>
      <c r="B55" s="55">
        <v>0</v>
      </c>
      <c r="C55" s="55">
        <v>0</v>
      </c>
      <c r="D55" s="56">
        <v>0</v>
      </c>
      <c r="E55" s="55">
        <v>0</v>
      </c>
      <c r="F55" s="55">
        <v>0</v>
      </c>
      <c r="G55" s="56">
        <v>0</v>
      </c>
      <c r="H55" s="55">
        <v>0.1</v>
      </c>
      <c r="I55" s="55">
        <v>-0.1</v>
      </c>
      <c r="J55" s="56">
        <v>0</v>
      </c>
      <c r="K55" s="55">
        <v>0</v>
      </c>
      <c r="L55" s="55">
        <v>0</v>
      </c>
      <c r="M55" s="56">
        <v>0</v>
      </c>
      <c r="N55" s="55">
        <v>0</v>
      </c>
      <c r="O55" s="55">
        <v>0</v>
      </c>
      <c r="P55" s="45">
        <v>0</v>
      </c>
      <c r="Q55" s="55">
        <v>0</v>
      </c>
      <c r="R55" s="55">
        <v>0</v>
      </c>
      <c r="S55" s="56">
        <v>0</v>
      </c>
      <c r="T55" s="62">
        <v>0</v>
      </c>
      <c r="U55" s="55">
        <v>0</v>
      </c>
      <c r="V55" s="56">
        <v>0</v>
      </c>
      <c r="W55" s="55">
        <v>0</v>
      </c>
      <c r="X55" s="55">
        <v>0</v>
      </c>
      <c r="Y55" s="56">
        <v>0</v>
      </c>
      <c r="Z55" s="55">
        <v>0</v>
      </c>
      <c r="AA55" s="55">
        <v>0</v>
      </c>
      <c r="AB55" s="56">
        <v>0</v>
      </c>
      <c r="AC55" s="55">
        <v>0</v>
      </c>
      <c r="AD55" s="55">
        <v>0</v>
      </c>
      <c r="AE55" s="78">
        <v>0</v>
      </c>
      <c r="AF55" s="55">
        <v>0</v>
      </c>
      <c r="AG55" s="55">
        <v>0</v>
      </c>
      <c r="AH55" s="78">
        <v>0</v>
      </c>
      <c r="AI55" s="55">
        <v>0</v>
      </c>
      <c r="AJ55" s="55">
        <v>0</v>
      </c>
      <c r="AK55" s="78">
        <v>0</v>
      </c>
      <c r="AL55" s="273">
        <v>0</v>
      </c>
      <c r="AM55" s="55">
        <v>0</v>
      </c>
      <c r="AN55" s="78">
        <v>0</v>
      </c>
      <c r="AO55" s="273">
        <v>0</v>
      </c>
      <c r="AP55" s="55">
        <v>0</v>
      </c>
      <c r="AQ55" s="78">
        <v>0</v>
      </c>
      <c r="AR55" s="273">
        <v>0</v>
      </c>
      <c r="AS55" s="55">
        <v>0</v>
      </c>
      <c r="AT55" s="78">
        <v>0</v>
      </c>
      <c r="AU55" s="273">
        <v>0</v>
      </c>
      <c r="AV55" s="55">
        <v>0</v>
      </c>
      <c r="AW55" s="78">
        <v>0</v>
      </c>
      <c r="AX55" s="273">
        <v>0</v>
      </c>
      <c r="AY55" s="55">
        <v>0</v>
      </c>
      <c r="AZ55" s="78">
        <v>0</v>
      </c>
      <c r="BA55" s="273">
        <v>0</v>
      </c>
      <c r="BB55" s="55">
        <v>0</v>
      </c>
      <c r="BC55" s="78">
        <v>0</v>
      </c>
      <c r="BD55" s="273">
        <v>0</v>
      </c>
      <c r="BE55" s="55">
        <v>0</v>
      </c>
      <c r="BF55" s="78">
        <v>0</v>
      </c>
      <c r="BG55" s="273">
        <v>0</v>
      </c>
      <c r="BH55" s="55">
        <v>0</v>
      </c>
      <c r="BI55" s="78">
        <v>0</v>
      </c>
      <c r="BJ55" s="273">
        <v>0</v>
      </c>
      <c r="BK55" s="55">
        <v>0</v>
      </c>
      <c r="BL55" s="55">
        <v>0</v>
      </c>
      <c r="BM55" s="273">
        <v>0</v>
      </c>
    </row>
    <row r="56" spans="1:65" ht="12.75" customHeight="1" x14ac:dyDescent="0.2">
      <c r="A56" s="1" t="s">
        <v>159</v>
      </c>
      <c r="B56" s="55">
        <v>565</v>
      </c>
      <c r="C56" s="55">
        <v>0</v>
      </c>
      <c r="D56" s="56">
        <v>565</v>
      </c>
      <c r="E56" s="55">
        <v>0</v>
      </c>
      <c r="F56" s="55">
        <v>0</v>
      </c>
      <c r="G56" s="56">
        <v>0</v>
      </c>
      <c r="H56" s="55">
        <v>0</v>
      </c>
      <c r="I56" s="55">
        <v>0</v>
      </c>
      <c r="J56" s="56">
        <v>0</v>
      </c>
      <c r="K56" s="55">
        <v>0</v>
      </c>
      <c r="L56" s="55">
        <v>0</v>
      </c>
      <c r="M56" s="56">
        <v>0</v>
      </c>
      <c r="N56" s="55">
        <v>0</v>
      </c>
      <c r="O56" s="55">
        <v>0</v>
      </c>
      <c r="P56" s="45">
        <v>0</v>
      </c>
      <c r="Q56" s="55">
        <v>0</v>
      </c>
      <c r="R56" s="55">
        <v>0</v>
      </c>
      <c r="S56" s="56">
        <v>0</v>
      </c>
      <c r="T56" s="62">
        <v>0</v>
      </c>
      <c r="U56" s="55">
        <v>0</v>
      </c>
      <c r="V56" s="56">
        <v>0</v>
      </c>
      <c r="W56" s="55">
        <v>0</v>
      </c>
      <c r="X56" s="55">
        <v>0</v>
      </c>
      <c r="Y56" s="56">
        <v>0</v>
      </c>
      <c r="Z56" s="55">
        <v>0</v>
      </c>
      <c r="AA56" s="55">
        <v>0</v>
      </c>
      <c r="AB56" s="56">
        <v>0</v>
      </c>
      <c r="AC56" s="55">
        <v>0</v>
      </c>
      <c r="AD56" s="55">
        <v>0</v>
      </c>
      <c r="AE56" s="78">
        <v>0</v>
      </c>
      <c r="AF56" s="55">
        <v>0</v>
      </c>
      <c r="AG56" s="55">
        <v>0</v>
      </c>
      <c r="AH56" s="78">
        <v>0</v>
      </c>
      <c r="AI56" s="55">
        <v>0</v>
      </c>
      <c r="AJ56" s="55">
        <v>0</v>
      </c>
      <c r="AK56" s="78">
        <v>0</v>
      </c>
      <c r="AL56" s="273">
        <v>0</v>
      </c>
      <c r="AM56" s="55">
        <v>0</v>
      </c>
      <c r="AN56" s="78">
        <v>0</v>
      </c>
      <c r="AO56" s="273">
        <v>0</v>
      </c>
      <c r="AP56" s="55">
        <v>0</v>
      </c>
      <c r="AQ56" s="78">
        <v>0</v>
      </c>
      <c r="AR56" s="273">
        <v>0</v>
      </c>
      <c r="AS56" s="55">
        <v>0</v>
      </c>
      <c r="AT56" s="78">
        <v>0</v>
      </c>
      <c r="AU56" s="273">
        <v>0</v>
      </c>
      <c r="AV56" s="55">
        <v>0</v>
      </c>
      <c r="AW56" s="78">
        <v>0</v>
      </c>
      <c r="AX56" s="273">
        <v>0</v>
      </c>
      <c r="AY56" s="55">
        <v>0</v>
      </c>
      <c r="AZ56" s="78">
        <v>0</v>
      </c>
      <c r="BA56" s="273">
        <v>0</v>
      </c>
      <c r="BB56" s="55">
        <v>0</v>
      </c>
      <c r="BC56" s="78">
        <v>0</v>
      </c>
      <c r="BD56" s="273">
        <v>0</v>
      </c>
      <c r="BE56" s="55">
        <v>0</v>
      </c>
      <c r="BF56" s="78">
        <v>0</v>
      </c>
      <c r="BG56" s="273">
        <v>0</v>
      </c>
      <c r="BH56" s="55">
        <v>0</v>
      </c>
      <c r="BI56" s="78">
        <v>0</v>
      </c>
      <c r="BJ56" s="273">
        <v>0</v>
      </c>
      <c r="BK56" s="55">
        <v>0</v>
      </c>
      <c r="BL56" s="55">
        <v>0</v>
      </c>
      <c r="BM56" s="273">
        <v>0</v>
      </c>
    </row>
    <row r="57" spans="1:65" x14ac:dyDescent="0.2">
      <c r="A57" s="1" t="s">
        <v>160</v>
      </c>
      <c r="B57" s="55">
        <v>357</v>
      </c>
      <c r="C57" s="55">
        <v>760.09999999999991</v>
      </c>
      <c r="D57" s="56">
        <v>1117.0999999999999</v>
      </c>
      <c r="E57" s="55">
        <v>1274</v>
      </c>
      <c r="F57" s="55">
        <v>2195.5</v>
      </c>
      <c r="G57" s="56">
        <v>3469.5</v>
      </c>
      <c r="H57" s="55">
        <v>1415.9</v>
      </c>
      <c r="I57" s="55">
        <v>1478.6</v>
      </c>
      <c r="J57" s="56">
        <v>2894.5</v>
      </c>
      <c r="K57" s="55">
        <v>3826.8</v>
      </c>
      <c r="L57" s="55">
        <v>5077.7</v>
      </c>
      <c r="M57" s="56">
        <v>8904.5</v>
      </c>
      <c r="N57" s="55">
        <v>5927</v>
      </c>
      <c r="O57" s="55">
        <v>5628.7999999999993</v>
      </c>
      <c r="P57" s="45">
        <v>11555.8</v>
      </c>
      <c r="Q57" s="55">
        <v>4918.1000000000004</v>
      </c>
      <c r="R57" s="55">
        <v>5993.6999999999989</v>
      </c>
      <c r="S57" s="56">
        <v>10911.8</v>
      </c>
      <c r="T57" s="62">
        <v>11337.5</v>
      </c>
      <c r="U57" s="55">
        <v>7780.4000000000015</v>
      </c>
      <c r="V57" s="56">
        <v>19117.900000000001</v>
      </c>
      <c r="W57" s="55">
        <v>710</v>
      </c>
      <c r="X57" s="55">
        <v>1447.1</v>
      </c>
      <c r="Y57" s="56">
        <v>2157.1</v>
      </c>
      <c r="Z57" s="55">
        <v>2920.8</v>
      </c>
      <c r="AA57" s="55">
        <v>6426.7</v>
      </c>
      <c r="AB57" s="56">
        <v>9347.5</v>
      </c>
      <c r="AC57" s="55">
        <v>6141.5</v>
      </c>
      <c r="AD57" s="55">
        <v>4579.3999999999996</v>
      </c>
      <c r="AE57" s="78">
        <v>10720.9</v>
      </c>
      <c r="AF57" s="55">
        <v>5934.6</v>
      </c>
      <c r="AG57" s="55">
        <v>3584.2999999999993</v>
      </c>
      <c r="AH57" s="78">
        <v>9518.9</v>
      </c>
      <c r="AI57" s="55">
        <v>289.36500000000001</v>
      </c>
      <c r="AJ57" s="55">
        <v>1075.9349999999999</v>
      </c>
      <c r="AK57" s="78">
        <v>1365.3</v>
      </c>
      <c r="AL57" s="273">
        <v>857.9</v>
      </c>
      <c r="AM57" s="55">
        <v>1256.9000000000001</v>
      </c>
      <c r="AN57" s="78">
        <v>2114.8000000000002</v>
      </c>
      <c r="AO57" s="273">
        <v>2081</v>
      </c>
      <c r="AP57" s="55">
        <v>2209.6999999999998</v>
      </c>
      <c r="AQ57" s="78">
        <v>4290.7</v>
      </c>
      <c r="AR57" s="273">
        <v>295.7</v>
      </c>
      <c r="AS57" s="55">
        <v>965.8</v>
      </c>
      <c r="AT57" s="78">
        <v>1261.5</v>
      </c>
      <c r="AU57" s="273">
        <v>483.1</v>
      </c>
      <c r="AV57" s="55">
        <v>1189.1999999999998</v>
      </c>
      <c r="AW57" s="78">
        <v>1672.3</v>
      </c>
      <c r="AX57" s="273">
        <v>213.9</v>
      </c>
      <c r="AY57" s="55">
        <v>350.5</v>
      </c>
      <c r="AZ57" s="78">
        <v>564.4</v>
      </c>
      <c r="BA57" s="273">
        <v>354.8</v>
      </c>
      <c r="BB57" s="55">
        <v>217.59999999999997</v>
      </c>
      <c r="BC57" s="78">
        <v>572.4</v>
      </c>
      <c r="BD57" s="273">
        <v>84.3</v>
      </c>
      <c r="BE57" s="55">
        <v>123.3</v>
      </c>
      <c r="BF57" s="78">
        <v>207.6</v>
      </c>
      <c r="BG57" s="273">
        <v>168.6</v>
      </c>
      <c r="BH57" s="55">
        <v>230.70000000000002</v>
      </c>
      <c r="BI57" s="78">
        <v>399.3</v>
      </c>
      <c r="BJ57" s="273">
        <v>246.5</v>
      </c>
      <c r="BK57" s="55">
        <v>264</v>
      </c>
      <c r="BL57" s="78">
        <v>510.5</v>
      </c>
      <c r="BM57" s="273">
        <v>172.6</v>
      </c>
    </row>
    <row r="58" spans="1:65" x14ac:dyDescent="0.2">
      <c r="A58" s="1" t="s">
        <v>161</v>
      </c>
      <c r="B58" s="55">
        <v>-736.2</v>
      </c>
      <c r="C58" s="55">
        <v>-920.8</v>
      </c>
      <c r="D58" s="56">
        <v>-1657</v>
      </c>
      <c r="E58" s="55">
        <v>-1047.4000000000001</v>
      </c>
      <c r="F58" s="55">
        <v>-2066.6</v>
      </c>
      <c r="G58" s="56">
        <v>-3114</v>
      </c>
      <c r="H58" s="55">
        <v>-1280.3</v>
      </c>
      <c r="I58" s="55">
        <v>-1265.2</v>
      </c>
      <c r="J58" s="56">
        <v>-2545.5</v>
      </c>
      <c r="K58" s="55">
        <v>-3019.5</v>
      </c>
      <c r="L58" s="55">
        <v>-4800.3999999999996</v>
      </c>
      <c r="M58" s="56">
        <v>-7819.9</v>
      </c>
      <c r="N58" s="55">
        <v>-5873.7</v>
      </c>
      <c r="O58" s="55">
        <v>-6038.3</v>
      </c>
      <c r="P58" s="45">
        <v>-11912</v>
      </c>
      <c r="Q58" s="55">
        <v>-4708.2</v>
      </c>
      <c r="R58" s="55">
        <v>-5872.5999999999995</v>
      </c>
      <c r="S58" s="56">
        <v>-10580.8</v>
      </c>
      <c r="T58" s="62">
        <v>-10963.1</v>
      </c>
      <c r="U58" s="55">
        <v>-9097.9999999999982</v>
      </c>
      <c r="V58" s="56">
        <v>-20061.099999999999</v>
      </c>
      <c r="W58" s="55">
        <v>-862.7</v>
      </c>
      <c r="X58" s="55">
        <v>-1449.6000000000001</v>
      </c>
      <c r="Y58" s="56">
        <v>-2312.3000000000002</v>
      </c>
      <c r="Z58" s="55">
        <v>-2775.5</v>
      </c>
      <c r="AA58" s="55">
        <v>-6206</v>
      </c>
      <c r="AB58" s="56">
        <v>-8981.5</v>
      </c>
      <c r="AC58" s="55">
        <v>-6450.5</v>
      </c>
      <c r="AD58" s="55">
        <v>-4989.7000000000007</v>
      </c>
      <c r="AE58" s="78">
        <v>-11440.2</v>
      </c>
      <c r="AF58" s="55">
        <v>-5831.3</v>
      </c>
      <c r="AG58" s="55">
        <v>-3693.7</v>
      </c>
      <c r="AH58" s="78">
        <v>-9525</v>
      </c>
      <c r="AI58" s="55">
        <v>-254.65099999999998</v>
      </c>
      <c r="AJ58" s="55">
        <v>-1083.8489999999999</v>
      </c>
      <c r="AK58" s="78">
        <v>-1338.5</v>
      </c>
      <c r="AL58" s="273">
        <v>-877.2</v>
      </c>
      <c r="AM58" s="55">
        <v>-1288.7</v>
      </c>
      <c r="AN58" s="78">
        <v>-2165.9</v>
      </c>
      <c r="AO58" s="273">
        <v>-1148.0999999999999</v>
      </c>
      <c r="AP58" s="55">
        <v>-2701.7000000000003</v>
      </c>
      <c r="AQ58" s="78">
        <v>-3849.8</v>
      </c>
      <c r="AR58" s="273">
        <v>-565.1</v>
      </c>
      <c r="AS58" s="55">
        <v>-951.1</v>
      </c>
      <c r="AT58" s="78">
        <v>-1516.2</v>
      </c>
      <c r="AU58" s="273">
        <v>-381.4</v>
      </c>
      <c r="AV58" s="55">
        <v>-1445.5</v>
      </c>
      <c r="AW58" s="78">
        <v>-1826.9</v>
      </c>
      <c r="AX58" s="273">
        <v>-201.2</v>
      </c>
      <c r="AY58" s="55">
        <v>-344.40000000000003</v>
      </c>
      <c r="AZ58" s="78">
        <v>-545.6</v>
      </c>
      <c r="BA58" s="273">
        <v>-392.4</v>
      </c>
      <c r="BB58" s="55">
        <v>-243.60000000000002</v>
      </c>
      <c r="BC58" s="78">
        <v>-636</v>
      </c>
      <c r="BD58" s="273">
        <v>-112.6</v>
      </c>
      <c r="BE58" s="55">
        <v>-191.50000000000003</v>
      </c>
      <c r="BF58" s="78">
        <v>-304.10000000000002</v>
      </c>
      <c r="BG58" s="273">
        <v>-107.6</v>
      </c>
      <c r="BH58" s="55">
        <v>-191.1</v>
      </c>
      <c r="BI58" s="78">
        <v>-298.7</v>
      </c>
      <c r="BJ58" s="273">
        <v>-259.8</v>
      </c>
      <c r="BK58" s="55">
        <v>-778.40000000000009</v>
      </c>
      <c r="BL58" s="78">
        <v>-1038.2</v>
      </c>
      <c r="BM58" s="273">
        <v>-206.1</v>
      </c>
    </row>
    <row r="59" spans="1:65" x14ac:dyDescent="0.2">
      <c r="A59" s="1" t="s">
        <v>266</v>
      </c>
      <c r="B59" s="55">
        <v>0</v>
      </c>
      <c r="C59" s="55">
        <v>0</v>
      </c>
      <c r="D59" s="56">
        <v>0</v>
      </c>
      <c r="E59" s="55">
        <v>0</v>
      </c>
      <c r="F59" s="55">
        <v>0</v>
      </c>
      <c r="G59" s="56">
        <v>0</v>
      </c>
      <c r="H59" s="55">
        <v>0</v>
      </c>
      <c r="I59" s="55">
        <v>0</v>
      </c>
      <c r="J59" s="56">
        <v>0</v>
      </c>
      <c r="K59" s="55">
        <v>0</v>
      </c>
      <c r="L59" s="55">
        <v>0</v>
      </c>
      <c r="M59" s="56">
        <v>0</v>
      </c>
      <c r="N59" s="55">
        <v>0</v>
      </c>
      <c r="O59" s="55">
        <v>0</v>
      </c>
      <c r="P59" s="45">
        <v>0</v>
      </c>
      <c r="Q59" s="55">
        <v>0</v>
      </c>
      <c r="R59" s="55">
        <v>0</v>
      </c>
      <c r="S59" s="56">
        <v>0</v>
      </c>
      <c r="T59" s="62">
        <v>0</v>
      </c>
      <c r="U59" s="55">
        <v>0</v>
      </c>
      <c r="V59" s="56">
        <v>0</v>
      </c>
      <c r="W59" s="55">
        <v>0</v>
      </c>
      <c r="X59" s="55">
        <v>0</v>
      </c>
      <c r="Y59" s="56">
        <v>0</v>
      </c>
      <c r="Z59" s="55">
        <v>0</v>
      </c>
      <c r="AA59" s="55">
        <v>0</v>
      </c>
      <c r="AB59" s="56">
        <v>0</v>
      </c>
      <c r="AC59" s="55">
        <v>0</v>
      </c>
      <c r="AD59" s="55">
        <v>0</v>
      </c>
      <c r="AE59" s="78">
        <v>0</v>
      </c>
      <c r="AF59" s="55">
        <v>0</v>
      </c>
      <c r="AG59" s="55">
        <v>0</v>
      </c>
      <c r="AH59" s="78">
        <v>0</v>
      </c>
      <c r="AI59" s="55">
        <v>0</v>
      </c>
      <c r="AJ59" s="55">
        <v>0</v>
      </c>
      <c r="AK59" s="78">
        <v>0</v>
      </c>
      <c r="AL59" s="273">
        <v>0</v>
      </c>
      <c r="AM59" s="55">
        <v>0</v>
      </c>
      <c r="AN59" s="78">
        <v>0</v>
      </c>
      <c r="AO59" s="273">
        <v>0</v>
      </c>
      <c r="AP59" s="55">
        <v>0</v>
      </c>
      <c r="AQ59" s="78">
        <v>0</v>
      </c>
      <c r="AR59" s="273">
        <v>0</v>
      </c>
      <c r="AS59" s="55">
        <v>0</v>
      </c>
      <c r="AT59" s="78">
        <v>0</v>
      </c>
      <c r="AU59" s="273">
        <v>0</v>
      </c>
      <c r="AV59" s="55">
        <v>0</v>
      </c>
      <c r="AW59" s="78">
        <v>0</v>
      </c>
      <c r="AX59" s="273">
        <v>0</v>
      </c>
      <c r="AY59" s="55">
        <v>0</v>
      </c>
      <c r="AZ59" s="78">
        <v>0</v>
      </c>
      <c r="BA59" s="273">
        <v>-54</v>
      </c>
      <c r="BB59" s="55">
        <v>-50.7</v>
      </c>
      <c r="BC59" s="78">
        <v>-104.7</v>
      </c>
      <c r="BD59" s="273">
        <v>-51.6</v>
      </c>
      <c r="BE59" s="55">
        <v>-49.9</v>
      </c>
      <c r="BF59" s="78">
        <v>-101.5</v>
      </c>
      <c r="BG59" s="273">
        <v>-51.7</v>
      </c>
      <c r="BH59" s="55">
        <v>-53</v>
      </c>
      <c r="BI59" s="78">
        <v>-104.7</v>
      </c>
      <c r="BJ59" s="273">
        <v>-55.3</v>
      </c>
      <c r="BK59" s="55">
        <v>-56.600000000000009</v>
      </c>
      <c r="BL59" s="78">
        <v>-111.9</v>
      </c>
      <c r="BM59" s="273">
        <v>-57.4</v>
      </c>
    </row>
    <row r="60" spans="1:65" x14ac:dyDescent="0.2">
      <c r="A60" s="1" t="s">
        <v>162</v>
      </c>
      <c r="B60" s="55">
        <v>-1797.2</v>
      </c>
      <c r="C60" s="55">
        <v>0</v>
      </c>
      <c r="D60" s="56">
        <v>-1797.2</v>
      </c>
      <c r="E60" s="55">
        <v>0</v>
      </c>
      <c r="F60" s="55">
        <v>0</v>
      </c>
      <c r="G60" s="56">
        <v>0</v>
      </c>
      <c r="H60" s="55"/>
      <c r="I60" s="55">
        <v>0</v>
      </c>
      <c r="J60" s="56">
        <v>0</v>
      </c>
      <c r="K60" s="55">
        <v>0</v>
      </c>
      <c r="L60" s="55">
        <v>0</v>
      </c>
      <c r="M60" s="56">
        <v>0</v>
      </c>
      <c r="N60" s="55">
        <v>0</v>
      </c>
      <c r="O60" s="55">
        <v>0</v>
      </c>
      <c r="P60" s="45">
        <v>0</v>
      </c>
      <c r="Q60" s="55">
        <v>0</v>
      </c>
      <c r="R60" s="55">
        <v>0</v>
      </c>
      <c r="S60" s="56">
        <v>0</v>
      </c>
      <c r="T60" s="62">
        <v>0</v>
      </c>
      <c r="U60" s="55">
        <v>0</v>
      </c>
      <c r="V60" s="56">
        <v>0</v>
      </c>
      <c r="W60" s="55">
        <v>0</v>
      </c>
      <c r="X60" s="55">
        <v>0</v>
      </c>
      <c r="Y60" s="56">
        <v>0</v>
      </c>
      <c r="Z60" s="55">
        <v>0</v>
      </c>
      <c r="AA60" s="55">
        <v>0</v>
      </c>
      <c r="AB60" s="56">
        <v>0</v>
      </c>
      <c r="AC60" s="55">
        <v>0</v>
      </c>
      <c r="AD60" s="55">
        <v>0</v>
      </c>
      <c r="AE60" s="78">
        <v>0</v>
      </c>
      <c r="AF60" s="55">
        <v>0</v>
      </c>
      <c r="AG60" s="55">
        <v>0</v>
      </c>
      <c r="AH60" s="78">
        <v>0</v>
      </c>
      <c r="AI60" s="55">
        <v>0</v>
      </c>
      <c r="AJ60" s="55">
        <v>0</v>
      </c>
      <c r="AK60" s="78">
        <v>0</v>
      </c>
      <c r="AL60" s="273">
        <v>0</v>
      </c>
      <c r="AM60" s="55">
        <v>0</v>
      </c>
      <c r="AN60" s="78">
        <v>0</v>
      </c>
      <c r="AO60" s="273">
        <v>0</v>
      </c>
      <c r="AP60" s="55">
        <v>0</v>
      </c>
      <c r="AQ60" s="78">
        <v>0</v>
      </c>
      <c r="AR60" s="273">
        <v>0</v>
      </c>
      <c r="AS60" s="55">
        <v>0</v>
      </c>
      <c r="AT60" s="78">
        <v>0</v>
      </c>
      <c r="AU60" s="273">
        <v>0</v>
      </c>
      <c r="AV60" s="55">
        <v>0</v>
      </c>
      <c r="AW60" s="78">
        <v>0</v>
      </c>
      <c r="AX60" s="273">
        <v>0</v>
      </c>
      <c r="AY60" s="55">
        <v>0</v>
      </c>
      <c r="AZ60" s="78">
        <v>0</v>
      </c>
      <c r="BA60" s="273">
        <v>0</v>
      </c>
      <c r="BB60" s="55">
        <v>0</v>
      </c>
      <c r="BC60" s="78">
        <v>0</v>
      </c>
      <c r="BD60" s="273">
        <v>0</v>
      </c>
      <c r="BE60" s="55">
        <v>0</v>
      </c>
      <c r="BF60" s="78">
        <v>0</v>
      </c>
      <c r="BG60" s="273">
        <v>0</v>
      </c>
      <c r="BH60" s="55">
        <v>0</v>
      </c>
      <c r="BI60" s="78">
        <v>0</v>
      </c>
      <c r="BJ60" s="273">
        <v>0</v>
      </c>
      <c r="BK60" s="55">
        <v>0</v>
      </c>
      <c r="BL60" s="55">
        <v>0</v>
      </c>
      <c r="BM60" s="273">
        <v>0</v>
      </c>
    </row>
    <row r="61" spans="1:65" x14ac:dyDescent="0.2">
      <c r="A61" s="1" t="s">
        <v>163</v>
      </c>
      <c r="B61" s="55">
        <v>0</v>
      </c>
      <c r="C61" s="55">
        <v>0</v>
      </c>
      <c r="D61" s="56">
        <v>0</v>
      </c>
      <c r="E61" s="55">
        <v>0</v>
      </c>
      <c r="F61" s="55">
        <v>-0.3</v>
      </c>
      <c r="G61" s="56">
        <v>-0.3</v>
      </c>
      <c r="H61" s="55">
        <v>-4.3</v>
      </c>
      <c r="I61" s="55">
        <v>4.3</v>
      </c>
      <c r="J61" s="56">
        <v>0</v>
      </c>
      <c r="K61" s="55">
        <v>0</v>
      </c>
      <c r="L61" s="55">
        <v>0</v>
      </c>
      <c r="M61" s="56">
        <v>0</v>
      </c>
      <c r="N61" s="55">
        <v>0</v>
      </c>
      <c r="O61" s="55">
        <v>0</v>
      </c>
      <c r="P61" s="45">
        <v>0</v>
      </c>
      <c r="Q61" s="55">
        <v>0</v>
      </c>
      <c r="R61" s="55">
        <v>0</v>
      </c>
      <c r="S61" s="56">
        <v>0</v>
      </c>
      <c r="T61" s="62">
        <v>0</v>
      </c>
      <c r="U61" s="55">
        <v>0</v>
      </c>
      <c r="V61" s="56">
        <v>0</v>
      </c>
      <c r="W61" s="55">
        <v>0</v>
      </c>
      <c r="X61" s="55">
        <v>0</v>
      </c>
      <c r="Y61" s="56">
        <v>0</v>
      </c>
      <c r="Z61" s="55">
        <v>0</v>
      </c>
      <c r="AA61" s="55">
        <v>0</v>
      </c>
      <c r="AB61" s="56">
        <v>0</v>
      </c>
      <c r="AC61" s="55">
        <v>0</v>
      </c>
      <c r="AD61" s="55">
        <v>0</v>
      </c>
      <c r="AE61" s="78">
        <v>0</v>
      </c>
      <c r="AF61" s="55">
        <v>0</v>
      </c>
      <c r="AG61" s="55">
        <v>0</v>
      </c>
      <c r="AH61" s="78">
        <v>0</v>
      </c>
      <c r="AI61" s="55">
        <v>0</v>
      </c>
      <c r="AJ61" s="55">
        <v>0</v>
      </c>
      <c r="AK61" s="78">
        <v>0</v>
      </c>
      <c r="AL61" s="273">
        <v>0</v>
      </c>
      <c r="AM61" s="55">
        <v>0</v>
      </c>
      <c r="AN61" s="78">
        <v>0</v>
      </c>
      <c r="AO61" s="273">
        <v>0</v>
      </c>
      <c r="AP61" s="55">
        <v>0</v>
      </c>
      <c r="AQ61" s="78">
        <v>0</v>
      </c>
      <c r="AR61" s="273">
        <v>0</v>
      </c>
      <c r="AS61" s="55">
        <v>0</v>
      </c>
      <c r="AT61" s="78">
        <v>0</v>
      </c>
      <c r="AU61" s="273">
        <v>0</v>
      </c>
      <c r="AV61" s="55">
        <v>0</v>
      </c>
      <c r="AW61" s="78">
        <v>0</v>
      </c>
      <c r="AX61" s="273">
        <v>0</v>
      </c>
      <c r="AY61" s="55">
        <v>0</v>
      </c>
      <c r="AZ61" s="78">
        <v>0</v>
      </c>
      <c r="BA61" s="273">
        <v>0</v>
      </c>
      <c r="BB61" s="55">
        <v>0</v>
      </c>
      <c r="BC61" s="78">
        <v>0</v>
      </c>
      <c r="BD61" s="273">
        <v>0</v>
      </c>
      <c r="BE61" s="55">
        <v>0</v>
      </c>
      <c r="BF61" s="78">
        <v>0</v>
      </c>
      <c r="BG61" s="273">
        <v>0</v>
      </c>
      <c r="BH61" s="55">
        <v>0</v>
      </c>
      <c r="BI61" s="78">
        <v>0</v>
      </c>
      <c r="BJ61" s="273">
        <v>0</v>
      </c>
      <c r="BK61" s="55">
        <v>0</v>
      </c>
      <c r="BL61" s="55">
        <v>0</v>
      </c>
      <c r="BM61" s="273">
        <v>0</v>
      </c>
    </row>
    <row r="62" spans="1:65" x14ac:dyDescent="0.2">
      <c r="A62" s="1" t="s">
        <v>164</v>
      </c>
      <c r="B62" s="55">
        <v>0</v>
      </c>
      <c r="C62" s="55">
        <v>-71.400000000000006</v>
      </c>
      <c r="D62" s="56">
        <v>-71.400000000000006</v>
      </c>
      <c r="E62" s="55">
        <v>-153.80000000000001</v>
      </c>
      <c r="F62" s="55">
        <v>-87.799999999999983</v>
      </c>
      <c r="G62" s="56">
        <v>-241.6</v>
      </c>
      <c r="H62" s="55">
        <v>-209.8</v>
      </c>
      <c r="I62" s="55">
        <v>-133.19999999999999</v>
      </c>
      <c r="J62" s="56">
        <v>-343</v>
      </c>
      <c r="K62" s="55">
        <v>-313.39999999999998</v>
      </c>
      <c r="L62" s="55">
        <v>-139.80000000000001</v>
      </c>
      <c r="M62" s="56">
        <v>-453.2</v>
      </c>
      <c r="N62" s="55">
        <v>-119.3</v>
      </c>
      <c r="O62" s="55">
        <v>-103.8</v>
      </c>
      <c r="P62" s="45">
        <v>-223.1</v>
      </c>
      <c r="Q62" s="55">
        <v>-131</v>
      </c>
      <c r="R62" s="55">
        <v>-118.6</v>
      </c>
      <c r="S62" s="56">
        <v>-249.6</v>
      </c>
      <c r="T62" s="57">
        <v>-148.6</v>
      </c>
      <c r="U62" s="55">
        <v>-33.400000000000006</v>
      </c>
      <c r="V62" s="56">
        <v>-182</v>
      </c>
      <c r="W62" s="55">
        <v>0</v>
      </c>
      <c r="X62" s="55">
        <v>0</v>
      </c>
      <c r="Y62" s="56">
        <v>0</v>
      </c>
      <c r="Z62" s="55">
        <v>-49.9</v>
      </c>
      <c r="AA62" s="55">
        <v>-36.800000000000004</v>
      </c>
      <c r="AB62" s="56">
        <v>-86.7</v>
      </c>
      <c r="AC62" s="55">
        <v>0</v>
      </c>
      <c r="AD62" s="55">
        <v>0</v>
      </c>
      <c r="AE62" s="78">
        <v>0</v>
      </c>
      <c r="AF62" s="55">
        <v>0</v>
      </c>
      <c r="AG62" s="55">
        <v>0</v>
      </c>
      <c r="AH62" s="78">
        <v>0</v>
      </c>
      <c r="AI62" s="55">
        <v>0</v>
      </c>
      <c r="AJ62" s="55">
        <v>0</v>
      </c>
      <c r="AK62" s="78">
        <v>0</v>
      </c>
      <c r="AL62" s="273">
        <v>0</v>
      </c>
      <c r="AM62" s="55">
        <v>-17</v>
      </c>
      <c r="AN62" s="78">
        <v>-17</v>
      </c>
      <c r="AO62" s="273">
        <v>-17.100000000000001</v>
      </c>
      <c r="AP62" s="55">
        <v>-17.100000000000001</v>
      </c>
      <c r="AQ62" s="78">
        <v>-34.200000000000003</v>
      </c>
      <c r="AR62" s="273">
        <v>-17.2</v>
      </c>
      <c r="AS62" s="55">
        <v>-23.000000000000004</v>
      </c>
      <c r="AT62" s="78">
        <v>-40.200000000000003</v>
      </c>
      <c r="AU62" s="273">
        <v>-28.3</v>
      </c>
      <c r="AV62" s="55">
        <v>-33.400000000000006</v>
      </c>
      <c r="AW62" s="78">
        <v>-61.7</v>
      </c>
      <c r="AX62" s="273">
        <v>-43.8</v>
      </c>
      <c r="AY62" s="55">
        <v>-32</v>
      </c>
      <c r="AZ62" s="78">
        <v>-75.8</v>
      </c>
      <c r="BA62" s="273">
        <v>-41.2</v>
      </c>
      <c r="BB62" s="55">
        <v>-30.299999999999997</v>
      </c>
      <c r="BC62" s="78">
        <v>-71.5</v>
      </c>
      <c r="BD62" s="273">
        <v>-40.299999999999997</v>
      </c>
      <c r="BE62" s="55">
        <v>-30.200000000000003</v>
      </c>
      <c r="BF62" s="78">
        <v>-70.5</v>
      </c>
      <c r="BG62" s="273">
        <v>-221.6</v>
      </c>
      <c r="BH62" s="55">
        <v>-122.4</v>
      </c>
      <c r="BI62" s="78">
        <v>-344</v>
      </c>
      <c r="BJ62" s="273">
        <v>-117.2</v>
      </c>
      <c r="BK62" s="55">
        <v>-115.89999999999999</v>
      </c>
      <c r="BL62" s="78">
        <v>-233.1</v>
      </c>
      <c r="BM62" s="273">
        <v>-113.5</v>
      </c>
    </row>
    <row r="63" spans="1:65" x14ac:dyDescent="0.2">
      <c r="A63" s="1" t="s">
        <v>165</v>
      </c>
      <c r="B63" s="55">
        <v>-4.3</v>
      </c>
      <c r="C63" s="55">
        <v>-0.90000000000000036</v>
      </c>
      <c r="D63" s="56">
        <v>-5.2</v>
      </c>
      <c r="E63" s="55">
        <v>-2.1</v>
      </c>
      <c r="F63" s="55">
        <v>-0.89999999999999991</v>
      </c>
      <c r="G63" s="56">
        <v>-3</v>
      </c>
      <c r="H63" s="55">
        <v>-3.3</v>
      </c>
      <c r="I63" s="55">
        <v>-1.9000000000000004</v>
      </c>
      <c r="J63" s="56">
        <v>-5.2</v>
      </c>
      <c r="K63" s="55">
        <v>-2.5</v>
      </c>
      <c r="L63" s="55">
        <v>0</v>
      </c>
      <c r="M63" s="56">
        <v>-2.5</v>
      </c>
      <c r="N63" s="55">
        <v>-1.3</v>
      </c>
      <c r="O63" s="55">
        <v>0</v>
      </c>
      <c r="P63" s="45">
        <v>-1.3</v>
      </c>
      <c r="Q63" s="55">
        <v>-1.5</v>
      </c>
      <c r="R63" s="55">
        <v>-0.79999999999999982</v>
      </c>
      <c r="S63" s="56">
        <v>-2.2999999999999998</v>
      </c>
      <c r="T63" s="57">
        <v>-1.7</v>
      </c>
      <c r="U63" s="55">
        <v>0</v>
      </c>
      <c r="V63" s="56">
        <v>-1.7</v>
      </c>
      <c r="W63" s="55">
        <v>-1.7</v>
      </c>
      <c r="X63" s="55">
        <v>-2</v>
      </c>
      <c r="Y63" s="56">
        <v>-3.7</v>
      </c>
      <c r="Z63" s="55">
        <v>-1.5</v>
      </c>
      <c r="AA63" s="55">
        <v>-4.5</v>
      </c>
      <c r="AB63" s="56">
        <v>-6</v>
      </c>
      <c r="AC63" s="55">
        <v>-1.1000000000000001</v>
      </c>
      <c r="AD63" s="55">
        <v>-3.9</v>
      </c>
      <c r="AE63" s="78">
        <v>-5</v>
      </c>
      <c r="AF63" s="55">
        <v>-1.9</v>
      </c>
      <c r="AG63" s="55">
        <v>-1.5</v>
      </c>
      <c r="AH63" s="78">
        <v>-3.4</v>
      </c>
      <c r="AI63" s="55">
        <v>-29.949000000000002</v>
      </c>
      <c r="AJ63" s="55">
        <v>-12.950999999999997</v>
      </c>
      <c r="AK63" s="78">
        <v>-42.9</v>
      </c>
      <c r="AL63" s="273">
        <v>-32.700000000000003</v>
      </c>
      <c r="AM63" s="55">
        <v>-13.5</v>
      </c>
      <c r="AN63" s="78">
        <v>-46.2</v>
      </c>
      <c r="AO63" s="273">
        <v>-19.7</v>
      </c>
      <c r="AP63" s="55">
        <v>-19.099999999999998</v>
      </c>
      <c r="AQ63" s="78">
        <v>-38.799999999999997</v>
      </c>
      <c r="AR63" s="273">
        <v>-17.600000000000001</v>
      </c>
      <c r="AS63" s="55">
        <v>-45.8</v>
      </c>
      <c r="AT63" s="78">
        <v>-63.4</v>
      </c>
      <c r="AU63" s="273">
        <v>-22.7</v>
      </c>
      <c r="AV63" s="55">
        <v>-42.2</v>
      </c>
      <c r="AW63" s="78">
        <v>-64.900000000000006</v>
      </c>
      <c r="AX63" s="273">
        <v>-12.1</v>
      </c>
      <c r="AY63" s="55">
        <v>-31.299999999999997</v>
      </c>
      <c r="AZ63" s="78">
        <v>-43.4</v>
      </c>
      <c r="BA63" s="273">
        <v>-11.5</v>
      </c>
      <c r="BB63" s="55">
        <v>-0.69999999999999929</v>
      </c>
      <c r="BC63" s="78">
        <v>-12.2</v>
      </c>
      <c r="BD63" s="273">
        <v>-1.1000000000000001</v>
      </c>
      <c r="BE63" s="55">
        <v>-29.299999999999997</v>
      </c>
      <c r="BF63" s="78">
        <v>-30.4</v>
      </c>
      <c r="BG63" s="273">
        <v>0</v>
      </c>
      <c r="BH63" s="55">
        <v>-69.099999999999994</v>
      </c>
      <c r="BI63" s="78">
        <v>-69.099999999999994</v>
      </c>
      <c r="BJ63" s="273">
        <v>-39.799999999999997</v>
      </c>
      <c r="BK63" s="55">
        <v>-163.30000000000001</v>
      </c>
      <c r="BL63" s="78">
        <v>-203.1</v>
      </c>
      <c r="BM63" s="273">
        <v>-6.6</v>
      </c>
    </row>
    <row r="64" spans="1:65" ht="12.75" customHeight="1" x14ac:dyDescent="0.2">
      <c r="A64" s="1" t="s">
        <v>166</v>
      </c>
      <c r="B64" s="55">
        <v>0</v>
      </c>
      <c r="C64" s="55">
        <v>0</v>
      </c>
      <c r="D64" s="56">
        <v>0</v>
      </c>
      <c r="E64" s="55">
        <v>0</v>
      </c>
      <c r="F64" s="55">
        <v>0</v>
      </c>
      <c r="G64" s="56">
        <v>0</v>
      </c>
      <c r="H64" s="55">
        <v>0</v>
      </c>
      <c r="I64" s="55">
        <v>0</v>
      </c>
      <c r="J64" s="56">
        <v>0</v>
      </c>
      <c r="K64" s="55">
        <v>-0.3</v>
      </c>
      <c r="L64" s="55">
        <v>0</v>
      </c>
      <c r="M64" s="56">
        <v>-0.3</v>
      </c>
      <c r="N64" s="55">
        <v>0</v>
      </c>
      <c r="O64" s="55">
        <v>0</v>
      </c>
      <c r="P64" s="45">
        <v>0</v>
      </c>
      <c r="Q64" s="55">
        <v>0</v>
      </c>
      <c r="R64" s="55">
        <v>0</v>
      </c>
      <c r="S64" s="56">
        <v>0</v>
      </c>
      <c r="T64" s="57">
        <v>0</v>
      </c>
      <c r="U64" s="55">
        <v>0</v>
      </c>
      <c r="V64" s="56">
        <v>0</v>
      </c>
      <c r="W64" s="55">
        <v>0</v>
      </c>
      <c r="X64" s="55">
        <v>0</v>
      </c>
      <c r="Y64" s="56">
        <v>0</v>
      </c>
      <c r="Z64" s="55">
        <v>0</v>
      </c>
      <c r="AA64" s="55">
        <v>0</v>
      </c>
      <c r="AB64" s="56">
        <v>0</v>
      </c>
      <c r="AC64" s="55">
        <v>0</v>
      </c>
      <c r="AD64" s="55">
        <v>0</v>
      </c>
      <c r="AE64" s="78">
        <v>0</v>
      </c>
      <c r="AF64" s="55">
        <v>0</v>
      </c>
      <c r="AG64" s="55">
        <v>0</v>
      </c>
      <c r="AH64" s="78">
        <v>0</v>
      </c>
      <c r="AI64" s="55">
        <v>0</v>
      </c>
      <c r="AJ64" s="55">
        <v>0</v>
      </c>
      <c r="AK64" s="78">
        <v>0</v>
      </c>
      <c r="AL64" s="273">
        <v>0</v>
      </c>
      <c r="AM64" s="55">
        <v>0</v>
      </c>
      <c r="AN64" s="78">
        <v>0</v>
      </c>
      <c r="AO64" s="273">
        <v>0</v>
      </c>
      <c r="AP64" s="55">
        <v>0</v>
      </c>
      <c r="AQ64" s="78">
        <v>0</v>
      </c>
      <c r="AR64" s="273">
        <v>0</v>
      </c>
      <c r="AS64" s="55">
        <v>0</v>
      </c>
      <c r="AT64" s="78">
        <v>0</v>
      </c>
      <c r="AU64" s="273">
        <v>0</v>
      </c>
      <c r="AV64" s="55">
        <v>0</v>
      </c>
      <c r="AW64" s="78">
        <v>0</v>
      </c>
      <c r="AX64" s="273">
        <v>0</v>
      </c>
      <c r="AY64" s="55">
        <v>0</v>
      </c>
      <c r="AZ64" s="78">
        <v>0</v>
      </c>
      <c r="BA64" s="273">
        <v>0</v>
      </c>
      <c r="BB64" s="55">
        <v>0</v>
      </c>
      <c r="BC64" s="78">
        <v>0</v>
      </c>
      <c r="BD64" s="273">
        <v>0</v>
      </c>
      <c r="BE64" s="55">
        <v>0</v>
      </c>
      <c r="BF64" s="78">
        <v>0</v>
      </c>
      <c r="BG64" s="273">
        <v>0</v>
      </c>
      <c r="BH64" s="55">
        <v>0</v>
      </c>
      <c r="BI64" s="78">
        <v>0</v>
      </c>
      <c r="BJ64" s="273">
        <v>0</v>
      </c>
      <c r="BK64" s="55">
        <v>0</v>
      </c>
      <c r="BL64" s="55">
        <v>0</v>
      </c>
      <c r="BM64" s="273">
        <v>0</v>
      </c>
    </row>
    <row r="65" spans="1:65" ht="12.75" customHeight="1" x14ac:dyDescent="0.2">
      <c r="A65" s="1" t="s">
        <v>167</v>
      </c>
      <c r="B65" s="55">
        <v>0</v>
      </c>
      <c r="C65" s="55">
        <v>0</v>
      </c>
      <c r="D65" s="56">
        <v>0</v>
      </c>
      <c r="E65" s="55">
        <v>0</v>
      </c>
      <c r="F65" s="55">
        <v>0</v>
      </c>
      <c r="G65" s="56">
        <v>0</v>
      </c>
      <c r="H65" s="55">
        <v>0</v>
      </c>
      <c r="I65" s="55">
        <v>0</v>
      </c>
      <c r="J65" s="56">
        <v>0</v>
      </c>
      <c r="K65" s="55">
        <v>0</v>
      </c>
      <c r="L65" s="55">
        <v>2.1</v>
      </c>
      <c r="M65" s="56">
        <v>2.1</v>
      </c>
      <c r="N65" s="55">
        <v>0</v>
      </c>
      <c r="O65" s="55">
        <v>2.2000000000000002</v>
      </c>
      <c r="P65" s="45">
        <v>2.2000000000000002</v>
      </c>
      <c r="Q65" s="55">
        <v>0</v>
      </c>
      <c r="R65" s="55">
        <v>0</v>
      </c>
      <c r="S65" s="56">
        <v>0</v>
      </c>
      <c r="T65" s="57">
        <v>0</v>
      </c>
      <c r="U65" s="55">
        <v>0</v>
      </c>
      <c r="V65" s="56">
        <v>0</v>
      </c>
      <c r="W65" s="55">
        <v>0</v>
      </c>
      <c r="X65" s="55">
        <v>0</v>
      </c>
      <c r="Y65" s="56">
        <v>0</v>
      </c>
      <c r="Z65" s="55">
        <v>0</v>
      </c>
      <c r="AA65" s="55">
        <v>0</v>
      </c>
      <c r="AB65" s="56">
        <v>0</v>
      </c>
      <c r="AC65" s="55">
        <v>0</v>
      </c>
      <c r="AD65" s="55">
        <v>0</v>
      </c>
      <c r="AE65" s="78">
        <v>0</v>
      </c>
      <c r="AF65" s="55">
        <v>0</v>
      </c>
      <c r="AG65" s="55">
        <v>0</v>
      </c>
      <c r="AH65" s="78">
        <v>0</v>
      </c>
      <c r="AI65" s="55">
        <v>0</v>
      </c>
      <c r="AJ65" s="55">
        <v>0</v>
      </c>
      <c r="AK65" s="78">
        <v>0</v>
      </c>
      <c r="AL65" s="273">
        <v>0</v>
      </c>
      <c r="AM65" s="55">
        <v>0</v>
      </c>
      <c r="AN65" s="78">
        <v>0</v>
      </c>
      <c r="AO65" s="273">
        <v>0</v>
      </c>
      <c r="AP65" s="55">
        <v>0</v>
      </c>
      <c r="AQ65" s="78">
        <v>0</v>
      </c>
      <c r="AR65" s="273">
        <v>0</v>
      </c>
      <c r="AS65" s="55">
        <v>0</v>
      </c>
      <c r="AT65" s="78">
        <v>0</v>
      </c>
      <c r="AU65" s="273">
        <v>0</v>
      </c>
      <c r="AV65" s="55">
        <v>0</v>
      </c>
      <c r="AW65" s="78">
        <v>0</v>
      </c>
      <c r="AX65" s="273">
        <v>0</v>
      </c>
      <c r="AY65" s="55">
        <v>0</v>
      </c>
      <c r="AZ65" s="78">
        <v>0</v>
      </c>
      <c r="BA65" s="273">
        <v>0</v>
      </c>
      <c r="BB65" s="55">
        <v>0</v>
      </c>
      <c r="BC65" s="78">
        <v>0</v>
      </c>
      <c r="BD65" s="273">
        <v>0</v>
      </c>
      <c r="BE65" s="55">
        <v>0</v>
      </c>
      <c r="BF65" s="78">
        <v>0</v>
      </c>
      <c r="BG65" s="273">
        <v>0</v>
      </c>
      <c r="BH65" s="55">
        <v>0</v>
      </c>
      <c r="BI65" s="78">
        <v>0</v>
      </c>
      <c r="BJ65" s="273">
        <v>0</v>
      </c>
      <c r="BK65" s="55">
        <v>0</v>
      </c>
      <c r="BL65" s="55">
        <v>0</v>
      </c>
      <c r="BM65" s="273">
        <v>0</v>
      </c>
    </row>
    <row r="66" spans="1:65" ht="12.75" customHeight="1" x14ac:dyDescent="0.2">
      <c r="A66" s="1" t="s">
        <v>229</v>
      </c>
      <c r="B66" s="55">
        <v>0</v>
      </c>
      <c r="C66" s="55">
        <v>0</v>
      </c>
      <c r="D66" s="56">
        <v>0</v>
      </c>
      <c r="E66" s="55">
        <v>0</v>
      </c>
      <c r="F66" s="55">
        <v>0</v>
      </c>
      <c r="G66" s="56">
        <v>0</v>
      </c>
      <c r="H66" s="55">
        <v>0</v>
      </c>
      <c r="I66" s="55">
        <v>0</v>
      </c>
      <c r="J66" s="56">
        <v>0</v>
      </c>
      <c r="K66" s="55">
        <v>0</v>
      </c>
      <c r="L66" s="55">
        <v>0</v>
      </c>
      <c r="M66" s="56">
        <v>0</v>
      </c>
      <c r="N66" s="55">
        <v>0</v>
      </c>
      <c r="O66" s="55">
        <v>0</v>
      </c>
      <c r="P66" s="45">
        <v>0</v>
      </c>
      <c r="Q66" s="55">
        <v>0</v>
      </c>
      <c r="R66" s="55">
        <v>0</v>
      </c>
      <c r="S66" s="56">
        <v>0</v>
      </c>
      <c r="T66" s="57">
        <v>0</v>
      </c>
      <c r="U66" s="55">
        <v>0</v>
      </c>
      <c r="V66" s="56">
        <v>0</v>
      </c>
      <c r="W66" s="55">
        <v>0</v>
      </c>
      <c r="X66" s="55">
        <v>0</v>
      </c>
      <c r="Y66" s="56">
        <v>0</v>
      </c>
      <c r="Z66" s="55">
        <v>0</v>
      </c>
      <c r="AA66" s="55">
        <v>0</v>
      </c>
      <c r="AB66" s="56">
        <v>0</v>
      </c>
      <c r="AC66" s="55">
        <v>0</v>
      </c>
      <c r="AD66" s="55">
        <v>0</v>
      </c>
      <c r="AE66" s="78">
        <v>0</v>
      </c>
      <c r="AF66" s="55">
        <v>0</v>
      </c>
      <c r="AG66" s="55">
        <v>438.9</v>
      </c>
      <c r="AH66" s="78">
        <v>438.9</v>
      </c>
      <c r="AI66" s="55">
        <v>1.6</v>
      </c>
      <c r="AJ66" s="55">
        <v>0</v>
      </c>
      <c r="AK66" s="78">
        <v>1.6</v>
      </c>
      <c r="AL66" s="273">
        <v>0</v>
      </c>
      <c r="AM66" s="55">
        <v>-0.5</v>
      </c>
      <c r="AN66" s="78">
        <v>-0.5</v>
      </c>
      <c r="AO66" s="273">
        <v>0</v>
      </c>
      <c r="AP66" s="55">
        <v>0</v>
      </c>
      <c r="AQ66" s="78">
        <v>0</v>
      </c>
      <c r="AR66" s="273">
        <v>0</v>
      </c>
      <c r="AS66" s="55">
        <v>0</v>
      </c>
      <c r="AT66" s="78">
        <v>0</v>
      </c>
      <c r="AU66" s="273">
        <v>0</v>
      </c>
      <c r="AV66" s="55">
        <v>0</v>
      </c>
      <c r="AW66" s="78">
        <v>0</v>
      </c>
      <c r="AX66" s="273">
        <v>0</v>
      </c>
      <c r="AY66" s="55">
        <v>0</v>
      </c>
      <c r="AZ66" s="78">
        <v>0</v>
      </c>
      <c r="BA66" s="273">
        <v>0</v>
      </c>
      <c r="BB66" s="55">
        <v>0</v>
      </c>
      <c r="BC66" s="78">
        <v>0</v>
      </c>
      <c r="BD66" s="273">
        <v>0</v>
      </c>
      <c r="BE66" s="55">
        <v>0</v>
      </c>
      <c r="BF66" s="78">
        <v>0</v>
      </c>
      <c r="BG66" s="273">
        <v>0</v>
      </c>
      <c r="BH66" s="55">
        <v>0</v>
      </c>
      <c r="BI66" s="78">
        <v>0</v>
      </c>
      <c r="BJ66" s="273">
        <v>0</v>
      </c>
      <c r="BK66" s="55">
        <v>0</v>
      </c>
      <c r="BL66" s="55">
        <v>0</v>
      </c>
      <c r="BM66" s="273">
        <v>0</v>
      </c>
    </row>
    <row r="67" spans="1:65" ht="12.75" customHeight="1" x14ac:dyDescent="0.2">
      <c r="A67" s="1" t="s">
        <v>93</v>
      </c>
      <c r="B67" s="55">
        <v>0</v>
      </c>
      <c r="C67" s="55">
        <v>0</v>
      </c>
      <c r="D67" s="56">
        <v>0</v>
      </c>
      <c r="E67" s="55">
        <v>0</v>
      </c>
      <c r="F67" s="55">
        <v>0</v>
      </c>
      <c r="G67" s="56">
        <v>0</v>
      </c>
      <c r="H67" s="55">
        <v>0</v>
      </c>
      <c r="I67" s="55">
        <v>0</v>
      </c>
      <c r="J67" s="56">
        <v>0</v>
      </c>
      <c r="K67" s="55">
        <v>0</v>
      </c>
      <c r="L67" s="55">
        <v>0</v>
      </c>
      <c r="M67" s="56">
        <v>0</v>
      </c>
      <c r="N67" s="55">
        <v>0</v>
      </c>
      <c r="O67" s="55">
        <v>0</v>
      </c>
      <c r="P67" s="45">
        <v>0</v>
      </c>
      <c r="Q67" s="55">
        <v>0</v>
      </c>
      <c r="R67" s="55">
        <v>0</v>
      </c>
      <c r="S67" s="56">
        <v>0</v>
      </c>
      <c r="T67" s="57">
        <v>0</v>
      </c>
      <c r="U67" s="55">
        <v>0</v>
      </c>
      <c r="V67" s="56">
        <v>0</v>
      </c>
      <c r="W67" s="55">
        <v>0</v>
      </c>
      <c r="X67" s="55">
        <v>0</v>
      </c>
      <c r="Y67" s="56">
        <v>0</v>
      </c>
      <c r="Z67" s="55">
        <v>0</v>
      </c>
      <c r="AA67" s="55">
        <v>0</v>
      </c>
      <c r="AB67" s="56">
        <v>0</v>
      </c>
      <c r="AC67" s="55">
        <v>0</v>
      </c>
      <c r="AD67" s="55">
        <v>0</v>
      </c>
      <c r="AE67" s="78">
        <v>0</v>
      </c>
      <c r="AF67" s="55">
        <v>0</v>
      </c>
      <c r="AG67" s="55">
        <v>0</v>
      </c>
      <c r="AH67" s="78">
        <v>0</v>
      </c>
      <c r="AI67" s="55">
        <v>0</v>
      </c>
      <c r="AJ67" s="55">
        <v>0</v>
      </c>
      <c r="AK67" s="78">
        <v>0</v>
      </c>
      <c r="AL67" s="273">
        <v>0</v>
      </c>
      <c r="AM67" s="55">
        <v>0</v>
      </c>
      <c r="AN67" s="78">
        <v>0</v>
      </c>
      <c r="AO67" s="273">
        <v>0</v>
      </c>
      <c r="AP67" s="55">
        <v>0</v>
      </c>
      <c r="AQ67" s="78">
        <v>0</v>
      </c>
      <c r="AR67" s="273">
        <v>0</v>
      </c>
      <c r="AS67" s="55">
        <v>0</v>
      </c>
      <c r="AT67" s="78">
        <v>0</v>
      </c>
      <c r="AU67" s="273">
        <v>0</v>
      </c>
      <c r="AV67" s="55">
        <v>0</v>
      </c>
      <c r="AW67" s="78">
        <v>0</v>
      </c>
      <c r="AX67" s="273">
        <v>0</v>
      </c>
      <c r="AY67" s="55">
        <v>-3.6</v>
      </c>
      <c r="AZ67" s="78">
        <v>-3.6</v>
      </c>
      <c r="BA67" s="273">
        <v>-2.6</v>
      </c>
      <c r="BB67" s="55">
        <v>-0.69999999999999973</v>
      </c>
      <c r="BC67" s="78">
        <v>-3.3</v>
      </c>
      <c r="BD67" s="273">
        <v>3</v>
      </c>
      <c r="BE67" s="55">
        <v>0</v>
      </c>
      <c r="BF67" s="78">
        <v>3</v>
      </c>
      <c r="BG67" s="273">
        <v>1.6</v>
      </c>
      <c r="BH67" s="55">
        <v>2.1999999999999997</v>
      </c>
      <c r="BI67" s="78">
        <v>3.8</v>
      </c>
      <c r="BJ67" s="273">
        <v>0</v>
      </c>
      <c r="BK67" s="55">
        <v>0</v>
      </c>
      <c r="BL67" s="55">
        <v>0</v>
      </c>
      <c r="BM67" s="273">
        <v>0</v>
      </c>
    </row>
    <row r="68" spans="1:65" x14ac:dyDescent="0.2">
      <c r="A68" s="2" t="s">
        <v>168</v>
      </c>
      <c r="B68" s="60">
        <v>429.69999999999976</v>
      </c>
      <c r="C68" s="60">
        <v>-258.89999999999986</v>
      </c>
      <c r="D68" s="61">
        <v>170.79999999999987</v>
      </c>
      <c r="E68" s="60">
        <v>-158.9</v>
      </c>
      <c r="F68" s="60">
        <v>0.90000000000011937</v>
      </c>
      <c r="G68" s="61">
        <v>-157.99999999999989</v>
      </c>
      <c r="H68" s="60">
        <v>-120.69999999999996</v>
      </c>
      <c r="I68" s="60">
        <v>-168.59999999999994</v>
      </c>
      <c r="J68" s="61">
        <v>-289.2999999999999</v>
      </c>
      <c r="K68" s="60">
        <v>417.7000000000001</v>
      </c>
      <c r="L68" s="60">
        <v>119.2999999999999</v>
      </c>
      <c r="M68" s="61">
        <v>537</v>
      </c>
      <c r="N68" s="60">
        <v>54.200000000000188</v>
      </c>
      <c r="O68" s="60">
        <v>-507.80000000000166</v>
      </c>
      <c r="P68" s="61">
        <v>-453.6000000000015</v>
      </c>
      <c r="Q68" s="60">
        <v>82.400000000000546</v>
      </c>
      <c r="R68" s="60">
        <v>120.80000000000163</v>
      </c>
      <c r="S68" s="61">
        <v>203.20000000000218</v>
      </c>
      <c r="T68" s="60">
        <v>521.19999999999993</v>
      </c>
      <c r="U68" s="60">
        <v>117.70000000000221</v>
      </c>
      <c r="V68" s="61">
        <v>638.90000000000214</v>
      </c>
      <c r="W68" s="60">
        <v>-154.40000000000003</v>
      </c>
      <c r="X68" s="60">
        <v>-5.4000000000003183</v>
      </c>
      <c r="Y68" s="61">
        <v>-159.80000000000035</v>
      </c>
      <c r="Z68" s="60">
        <v>93.900000000000176</v>
      </c>
      <c r="AA68" s="60">
        <v>179.10000000000056</v>
      </c>
      <c r="AB68" s="61">
        <v>273.00000000000074</v>
      </c>
      <c r="AC68" s="60">
        <v>267.29999999999961</v>
      </c>
      <c r="AD68" s="60">
        <v>-415.50000000000034</v>
      </c>
      <c r="AE68" s="80">
        <v>-148.20000000000073</v>
      </c>
      <c r="AF68" s="60">
        <v>101.40000000000018</v>
      </c>
      <c r="AG68" s="60">
        <v>327.99999999999943</v>
      </c>
      <c r="AH68" s="80">
        <v>429.39999999999964</v>
      </c>
      <c r="AI68" s="60">
        <v>6.3650000000000251</v>
      </c>
      <c r="AJ68" s="60">
        <v>-20.865000000000069</v>
      </c>
      <c r="AK68" s="80">
        <v>-14.500000000000044</v>
      </c>
      <c r="AL68" s="275">
        <v>-52.100000000000094</v>
      </c>
      <c r="AM68" s="60">
        <v>-63.299999999999727</v>
      </c>
      <c r="AN68" s="80">
        <v>-115.39999999999982</v>
      </c>
      <c r="AO68" s="275">
        <v>896.1</v>
      </c>
      <c r="AP68" s="60">
        <v>-528.20000000000039</v>
      </c>
      <c r="AQ68" s="80">
        <v>367.89999999999964</v>
      </c>
      <c r="AR68" s="275">
        <v>-304.50000000000006</v>
      </c>
      <c r="AS68" s="60">
        <v>-204.20000000000005</v>
      </c>
      <c r="AT68" s="80">
        <v>-508.7000000000001</v>
      </c>
      <c r="AU68" s="275">
        <v>-92.2</v>
      </c>
      <c r="AV68" s="60">
        <v>-489.3</v>
      </c>
      <c r="AW68" s="80">
        <v>-581.5</v>
      </c>
      <c r="AX68" s="275">
        <v>-336.1</v>
      </c>
      <c r="AY68" s="60">
        <v>-269.89999999999998</v>
      </c>
      <c r="AZ68" s="80">
        <v>-606</v>
      </c>
      <c r="BA68" s="275">
        <v>-341</v>
      </c>
      <c r="BB68" s="60">
        <v>-142.80000000000001</v>
      </c>
      <c r="BC68" s="80">
        <v>-483.8</v>
      </c>
      <c r="BD68" s="275">
        <v>-118.3</v>
      </c>
      <c r="BE68" s="60">
        <v>-177.59999999999997</v>
      </c>
      <c r="BF68" s="80">
        <v>-295.89999999999998</v>
      </c>
      <c r="BG68" s="275">
        <v>-495.6</v>
      </c>
      <c r="BH68" s="60">
        <v>-555.9</v>
      </c>
      <c r="BI68" s="80">
        <v>-1051.5</v>
      </c>
      <c r="BJ68" s="275">
        <v>-345.5</v>
      </c>
      <c r="BK68" s="60">
        <v>-1015.2</v>
      </c>
      <c r="BL68" s="80">
        <v>-1360.7</v>
      </c>
      <c r="BM68" s="275">
        <v>-404</v>
      </c>
    </row>
    <row r="69" spans="1:65" x14ac:dyDescent="0.2">
      <c r="B69" s="55"/>
      <c r="C69" s="55"/>
      <c r="D69" s="56"/>
      <c r="E69" s="55"/>
      <c r="F69" s="55"/>
      <c r="G69" s="56"/>
      <c r="H69" s="55"/>
      <c r="I69" s="55"/>
      <c r="J69" s="56"/>
      <c r="K69" s="55"/>
      <c r="L69" s="55"/>
      <c r="M69" s="56"/>
      <c r="N69" s="55"/>
      <c r="O69" s="55"/>
      <c r="P69" s="45"/>
      <c r="Q69" s="55"/>
      <c r="R69" s="55"/>
      <c r="S69" s="56"/>
      <c r="T69" s="57"/>
      <c r="U69" s="55"/>
      <c r="V69" s="56"/>
      <c r="W69" s="55"/>
      <c r="X69" s="55"/>
      <c r="Y69" s="56"/>
      <c r="Z69" s="55"/>
      <c r="AA69" s="55"/>
      <c r="AB69" s="56"/>
      <c r="AC69" s="55"/>
      <c r="AD69" s="55"/>
      <c r="AE69" s="78"/>
      <c r="AF69" s="55"/>
      <c r="AG69" s="55"/>
      <c r="AH69" s="78"/>
      <c r="AI69" s="55"/>
      <c r="AJ69" s="55"/>
      <c r="AK69" s="78"/>
      <c r="AL69" s="273"/>
      <c r="AM69" s="55"/>
      <c r="AN69" s="78"/>
      <c r="AO69" s="273"/>
      <c r="AP69" s="55"/>
      <c r="AQ69" s="78"/>
      <c r="AR69" s="273"/>
      <c r="AS69" s="55"/>
      <c r="AT69" s="78"/>
      <c r="AU69" s="273"/>
      <c r="AV69" s="55"/>
      <c r="AW69" s="78"/>
      <c r="AX69" s="273"/>
      <c r="AY69" s="55"/>
      <c r="AZ69" s="78"/>
      <c r="BA69" s="273"/>
      <c r="BB69" s="55"/>
      <c r="BC69" s="78"/>
      <c r="BD69" s="273"/>
      <c r="BE69" s="55"/>
      <c r="BF69" s="78"/>
      <c r="BG69" s="273"/>
      <c r="BH69" s="55"/>
      <c r="BI69" s="78"/>
      <c r="BJ69" s="273"/>
      <c r="BK69" s="55"/>
      <c r="BL69" s="78"/>
      <c r="BM69" s="273"/>
    </row>
    <row r="70" spans="1:65" x14ac:dyDescent="0.2">
      <c r="A70" s="2" t="s">
        <v>169</v>
      </c>
      <c r="B70" s="42">
        <v>35.999999999999432</v>
      </c>
      <c r="C70" s="42">
        <v>-35.099999999999795</v>
      </c>
      <c r="D70" s="63">
        <v>0.8999999999996362</v>
      </c>
      <c r="E70" s="42">
        <v>7.9000000000000909</v>
      </c>
      <c r="F70" s="42">
        <v>16.7000000000005</v>
      </c>
      <c r="G70" s="63">
        <v>24.600000000000591</v>
      </c>
      <c r="H70" s="42">
        <v>-1</v>
      </c>
      <c r="I70" s="42">
        <v>-20.999999999999886</v>
      </c>
      <c r="J70" s="63">
        <v>-21.999999999999886</v>
      </c>
      <c r="K70" s="42">
        <v>-7.2999999999996703</v>
      </c>
      <c r="L70" s="42">
        <v>-17.400000000000034</v>
      </c>
      <c r="M70" s="63">
        <v>-24.699999999999704</v>
      </c>
      <c r="N70" s="42">
        <v>-14.499999999999943</v>
      </c>
      <c r="O70" s="42">
        <v>-16.100000000001444</v>
      </c>
      <c r="P70" s="43">
        <v>-30.600000000001387</v>
      </c>
      <c r="Q70" s="42">
        <v>-7.1999999999993634</v>
      </c>
      <c r="R70" s="42">
        <v>4.2000000000025466</v>
      </c>
      <c r="S70" s="63">
        <v>-2.9999999999968168</v>
      </c>
      <c r="T70" s="64">
        <v>-17.700000000000443</v>
      </c>
      <c r="U70" s="42">
        <v>353.40000000000151</v>
      </c>
      <c r="V70" s="63">
        <v>335.70000000000107</v>
      </c>
      <c r="W70" s="64">
        <v>-155.49999999999963</v>
      </c>
      <c r="X70" s="42">
        <v>45.999999999999631</v>
      </c>
      <c r="Y70" s="63">
        <v>-109.5</v>
      </c>
      <c r="Z70" s="64">
        <v>-155.00000000000023</v>
      </c>
      <c r="AA70" s="42">
        <v>89.800000000000253</v>
      </c>
      <c r="AB70" s="63">
        <v>-65.199999999999974</v>
      </c>
      <c r="AC70" s="64">
        <v>11.299999999999244</v>
      </c>
      <c r="AD70" s="42">
        <v>28.199999999998539</v>
      </c>
      <c r="AE70" s="81">
        <v>39.499999999997783</v>
      </c>
      <c r="AF70" s="64">
        <v>-18.600000000000001</v>
      </c>
      <c r="AG70" s="42">
        <v>299.49999999999955</v>
      </c>
      <c r="AH70" s="81">
        <v>280.89999999999952</v>
      </c>
      <c r="AI70" s="64">
        <v>22.6</v>
      </c>
      <c r="AJ70" s="42">
        <v>-67.899999999999778</v>
      </c>
      <c r="AK70" s="81">
        <v>-45.299999999999784</v>
      </c>
      <c r="AL70" s="276">
        <v>-111.2</v>
      </c>
      <c r="AM70" s="42">
        <v>123.70000000000012</v>
      </c>
      <c r="AN70" s="81">
        <v>12.500000000000114</v>
      </c>
      <c r="AO70" s="276">
        <v>-37.4</v>
      </c>
      <c r="AP70" s="42">
        <v>67.799999999999415</v>
      </c>
      <c r="AQ70" s="81">
        <v>30.399999999999409</v>
      </c>
      <c r="AR70" s="276">
        <v>9.9</v>
      </c>
      <c r="AS70" s="42">
        <v>205.49999999999906</v>
      </c>
      <c r="AT70" s="81">
        <v>215.39999999999907</v>
      </c>
      <c r="AU70" s="276">
        <v>64.3</v>
      </c>
      <c r="AV70" s="42">
        <v>114.50000000000001</v>
      </c>
      <c r="AW70" s="81">
        <v>178.8</v>
      </c>
      <c r="AX70" s="276">
        <v>102.3</v>
      </c>
      <c r="AY70" s="42">
        <v>585.80000000000007</v>
      </c>
      <c r="AZ70" s="81">
        <v>688.1</v>
      </c>
      <c r="BA70" s="276">
        <v>-369.3</v>
      </c>
      <c r="BB70" s="42">
        <v>133.10000000000002</v>
      </c>
      <c r="BC70" s="81">
        <v>-236.2</v>
      </c>
      <c r="BD70" s="276">
        <v>148.9</v>
      </c>
      <c r="BE70" s="42">
        <v>456</v>
      </c>
      <c r="BF70" s="81">
        <v>604.9</v>
      </c>
      <c r="BG70" s="276">
        <v>-93</v>
      </c>
      <c r="BH70" s="42">
        <v>-246.3</v>
      </c>
      <c r="BI70" s="81">
        <v>-339.3</v>
      </c>
      <c r="BJ70" s="276">
        <v>240.5</v>
      </c>
      <c r="BK70" s="42">
        <v>-429.4</v>
      </c>
      <c r="BL70" s="81">
        <v>-188.9</v>
      </c>
      <c r="BM70" s="276">
        <v>-137.9</v>
      </c>
    </row>
    <row r="71" spans="1:65" x14ac:dyDescent="0.2">
      <c r="A71" s="1" t="s">
        <v>170</v>
      </c>
      <c r="B71" s="55">
        <v>98.7</v>
      </c>
      <c r="C71" s="55">
        <v>0</v>
      </c>
      <c r="D71" s="56">
        <v>98.7</v>
      </c>
      <c r="E71" s="55">
        <v>91</v>
      </c>
      <c r="F71" s="55">
        <v>0</v>
      </c>
      <c r="G71" s="56">
        <v>91</v>
      </c>
      <c r="H71" s="55">
        <v>118.1</v>
      </c>
      <c r="I71" s="55">
        <v>0</v>
      </c>
      <c r="J71" s="56">
        <v>118.1</v>
      </c>
      <c r="K71" s="55">
        <v>82.9</v>
      </c>
      <c r="L71" s="55">
        <v>9.9999999999994316E-2</v>
      </c>
      <c r="M71" s="56">
        <v>83</v>
      </c>
      <c r="N71" s="55">
        <v>59</v>
      </c>
      <c r="O71" s="55">
        <v>0</v>
      </c>
      <c r="P71" s="45">
        <v>59</v>
      </c>
      <c r="Q71" s="55">
        <v>26.9</v>
      </c>
      <c r="R71" s="55">
        <v>0</v>
      </c>
      <c r="S71" s="56">
        <v>26.9</v>
      </c>
      <c r="T71" s="57">
        <v>19.600000000000001</v>
      </c>
      <c r="U71" s="55">
        <v>0</v>
      </c>
      <c r="V71" s="56">
        <v>19.600000000000001</v>
      </c>
      <c r="W71" s="44">
        <v>363.8</v>
      </c>
      <c r="X71" s="55">
        <v>0</v>
      </c>
      <c r="Y71" s="56">
        <v>363.8</v>
      </c>
      <c r="Z71" s="44">
        <v>249.3</v>
      </c>
      <c r="AA71" s="55">
        <v>0</v>
      </c>
      <c r="AB71" s="56">
        <v>249.3</v>
      </c>
      <c r="AC71" s="44">
        <v>171.3</v>
      </c>
      <c r="AD71" s="55">
        <v>-0.10000000000002274</v>
      </c>
      <c r="AE71" s="78">
        <v>171.2</v>
      </c>
      <c r="AF71" s="44">
        <v>212.6</v>
      </c>
      <c r="AG71" s="55">
        <v>0</v>
      </c>
      <c r="AH71" s="78">
        <v>212.6</v>
      </c>
      <c r="AI71" s="44">
        <v>512.9</v>
      </c>
      <c r="AJ71" s="55">
        <v>0</v>
      </c>
      <c r="AK71" s="78">
        <v>512.9</v>
      </c>
      <c r="AL71" s="269">
        <v>465.9</v>
      </c>
      <c r="AM71" s="55">
        <v>0</v>
      </c>
      <c r="AN71" s="78">
        <v>465.9</v>
      </c>
      <c r="AO71" s="269">
        <v>517.9</v>
      </c>
      <c r="AP71" s="55">
        <v>0</v>
      </c>
      <c r="AQ71" s="78">
        <v>517.9</v>
      </c>
      <c r="AR71" s="269">
        <v>548.9</v>
      </c>
      <c r="AS71" s="55">
        <v>0</v>
      </c>
      <c r="AT71" s="78">
        <v>548.9</v>
      </c>
      <c r="AU71" s="269">
        <v>751.9</v>
      </c>
      <c r="AV71" s="55">
        <v>0</v>
      </c>
      <c r="AW71" s="78">
        <v>751.9</v>
      </c>
      <c r="AX71" s="269">
        <v>943</v>
      </c>
      <c r="AY71" s="55">
        <v>0</v>
      </c>
      <c r="AZ71" s="78">
        <v>943</v>
      </c>
      <c r="BA71" s="269">
        <v>1643.4</v>
      </c>
      <c r="BB71" s="55">
        <v>0</v>
      </c>
      <c r="BC71" s="78">
        <v>1643.4</v>
      </c>
      <c r="BD71" s="269">
        <v>1399.5</v>
      </c>
      <c r="BE71" s="55">
        <v>0</v>
      </c>
      <c r="BF71" s="78">
        <v>1399.5</v>
      </c>
      <c r="BG71" s="269">
        <v>1961.1</v>
      </c>
      <c r="BH71" s="55">
        <v>0</v>
      </c>
      <c r="BI71" s="78">
        <v>1961.1</v>
      </c>
      <c r="BJ71" s="269">
        <v>1675.1</v>
      </c>
      <c r="BK71" s="55">
        <v>0</v>
      </c>
      <c r="BL71" s="78">
        <v>1675.1</v>
      </c>
      <c r="BM71" s="269">
        <v>1488.7</v>
      </c>
    </row>
    <row r="72" spans="1:65" x14ac:dyDescent="0.2">
      <c r="A72" s="1" t="s">
        <v>171</v>
      </c>
      <c r="B72" s="55">
        <v>1</v>
      </c>
      <c r="C72" s="55">
        <v>-9.6</v>
      </c>
      <c r="D72" s="56">
        <v>-8.6</v>
      </c>
      <c r="E72" s="55">
        <v>-7.1</v>
      </c>
      <c r="F72" s="55">
        <v>9.6</v>
      </c>
      <c r="G72" s="56">
        <v>2.5</v>
      </c>
      <c r="H72" s="55">
        <v>-13.3</v>
      </c>
      <c r="I72" s="55">
        <v>0.20000000000000107</v>
      </c>
      <c r="J72" s="56">
        <v>-13.1</v>
      </c>
      <c r="K72" s="55">
        <v>1.9</v>
      </c>
      <c r="L72" s="55">
        <v>-1.2</v>
      </c>
      <c r="M72" s="56">
        <v>0.7</v>
      </c>
      <c r="N72" s="55">
        <v>-0.8</v>
      </c>
      <c r="O72" s="55">
        <v>-0.7</v>
      </c>
      <c r="P72" s="45">
        <v>-1.5</v>
      </c>
      <c r="Q72" s="55">
        <v>0</v>
      </c>
      <c r="R72" s="55">
        <v>-4.3</v>
      </c>
      <c r="S72" s="56">
        <v>-4.3</v>
      </c>
      <c r="T72" s="57">
        <v>16.600000000000001</v>
      </c>
      <c r="U72" s="55">
        <v>-8.1000000000000014</v>
      </c>
      <c r="V72" s="56">
        <v>8.5</v>
      </c>
      <c r="W72" s="44">
        <v>-7.5</v>
      </c>
      <c r="X72" s="55">
        <v>2.5</v>
      </c>
      <c r="Y72" s="56">
        <v>-5</v>
      </c>
      <c r="Z72" s="44">
        <v>-9.1999999999999993</v>
      </c>
      <c r="AA72" s="55">
        <v>-3.7000000000000011</v>
      </c>
      <c r="AB72" s="56">
        <v>-12.9</v>
      </c>
      <c r="AC72" s="44">
        <v>0.9</v>
      </c>
      <c r="AD72" s="55">
        <v>0.99999999999999989</v>
      </c>
      <c r="AE72" s="78">
        <v>1.9</v>
      </c>
      <c r="AF72" s="44">
        <v>-1.9</v>
      </c>
      <c r="AG72" s="55">
        <v>21.299999999999997</v>
      </c>
      <c r="AH72" s="78">
        <v>19.399999999999999</v>
      </c>
      <c r="AI72" s="44">
        <v>8.1999999999999993</v>
      </c>
      <c r="AJ72" s="55">
        <v>-9.8999999999999986</v>
      </c>
      <c r="AK72" s="78">
        <v>-1.7</v>
      </c>
      <c r="AL72" s="269">
        <v>31.7</v>
      </c>
      <c r="AM72" s="55">
        <v>7.8000000000000007</v>
      </c>
      <c r="AN72" s="78">
        <v>39.5</v>
      </c>
      <c r="AO72" s="269">
        <v>6.2</v>
      </c>
      <c r="AP72" s="55">
        <v>-5.6000000000000005</v>
      </c>
      <c r="AQ72" s="78">
        <v>0.6</v>
      </c>
      <c r="AR72" s="269">
        <v>3.1</v>
      </c>
      <c r="AS72" s="55">
        <v>-15.5</v>
      </c>
      <c r="AT72" s="78">
        <v>-12.4</v>
      </c>
      <c r="AU72" s="269">
        <v>-1.6</v>
      </c>
      <c r="AV72" s="55">
        <v>13.9</v>
      </c>
      <c r="AW72" s="78">
        <v>12.3</v>
      </c>
      <c r="AX72" s="269">
        <v>10.7</v>
      </c>
      <c r="AY72" s="55">
        <v>1.6000000000000014</v>
      </c>
      <c r="AZ72" s="78">
        <v>12.3</v>
      </c>
      <c r="BA72" s="269">
        <v>-2.1</v>
      </c>
      <c r="BB72" s="55">
        <v>-5.6</v>
      </c>
      <c r="BC72" s="78">
        <v>-7.7</v>
      </c>
      <c r="BD72" s="269">
        <v>-53.8</v>
      </c>
      <c r="BE72" s="55">
        <v>10.5</v>
      </c>
      <c r="BF72" s="78">
        <v>-43.3</v>
      </c>
      <c r="BG72" s="269">
        <v>34.799999999999997</v>
      </c>
      <c r="BH72" s="55">
        <v>18.5</v>
      </c>
      <c r="BI72" s="78">
        <v>53.3</v>
      </c>
      <c r="BJ72" s="269">
        <v>2.8</v>
      </c>
      <c r="BK72" s="55">
        <v>-0.29999999999999982</v>
      </c>
      <c r="BL72" s="78">
        <v>2.5</v>
      </c>
      <c r="BM72" s="269">
        <v>-14</v>
      </c>
    </row>
    <row r="73" spans="1:65" ht="13.5" thickBot="1" x14ac:dyDescent="0.25">
      <c r="A73" s="2" t="s">
        <v>172</v>
      </c>
      <c r="B73" s="65">
        <v>135.69999999999942</v>
      </c>
      <c r="C73" s="65">
        <v>-44.699999999999775</v>
      </c>
      <c r="D73" s="66">
        <v>90.999999999999645</v>
      </c>
      <c r="E73" s="65">
        <v>91.800000000000097</v>
      </c>
      <c r="F73" s="65">
        <v>26.300000000000495</v>
      </c>
      <c r="G73" s="66">
        <v>118.10000000000059</v>
      </c>
      <c r="H73" s="65">
        <v>103.8</v>
      </c>
      <c r="I73" s="65">
        <v>-20.799999999999883</v>
      </c>
      <c r="J73" s="66">
        <v>83.000000000000114</v>
      </c>
      <c r="K73" s="65">
        <v>77.500000000000341</v>
      </c>
      <c r="L73" s="65">
        <v>-18.500000000000043</v>
      </c>
      <c r="M73" s="66">
        <v>59.000000000000298</v>
      </c>
      <c r="N73" s="65">
        <v>43.70000000000006</v>
      </c>
      <c r="O73" s="65">
        <v>-16.800000000001447</v>
      </c>
      <c r="P73" s="66">
        <v>26.899999999998613</v>
      </c>
      <c r="Q73" s="65">
        <v>19.700000000000635</v>
      </c>
      <c r="R73" s="65">
        <v>-9.9999999997454125E-2</v>
      </c>
      <c r="S73" s="66">
        <v>19.600000000003181</v>
      </c>
      <c r="T73" s="65">
        <v>18.499999999999559</v>
      </c>
      <c r="U73" s="65">
        <v>345.30000000000155</v>
      </c>
      <c r="V73" s="66">
        <v>363.80000000000109</v>
      </c>
      <c r="W73" s="65">
        <v>200.80000000000038</v>
      </c>
      <c r="X73" s="65">
        <v>48.499999999999631</v>
      </c>
      <c r="Y73" s="66">
        <v>249.3</v>
      </c>
      <c r="Z73" s="65">
        <v>85.099999999999781</v>
      </c>
      <c r="AA73" s="65">
        <v>86.100000000000236</v>
      </c>
      <c r="AB73" s="66">
        <v>171.20000000000002</v>
      </c>
      <c r="AC73" s="65">
        <v>183.49999999999926</v>
      </c>
      <c r="AD73" s="65">
        <v>29.099999999998516</v>
      </c>
      <c r="AE73" s="82">
        <v>212.59999999999778</v>
      </c>
      <c r="AF73" s="65">
        <v>192.1</v>
      </c>
      <c r="AG73" s="65">
        <v>320.7999999999995</v>
      </c>
      <c r="AH73" s="82">
        <v>512.89999999999952</v>
      </c>
      <c r="AI73" s="65">
        <v>543.70000000000005</v>
      </c>
      <c r="AJ73" s="65">
        <v>-77.799999999999841</v>
      </c>
      <c r="AK73" s="82">
        <v>465.9000000000002</v>
      </c>
      <c r="AL73" s="277">
        <v>386.4</v>
      </c>
      <c r="AM73" s="65">
        <v>131.50000000000011</v>
      </c>
      <c r="AN73" s="82">
        <v>517.90000000000009</v>
      </c>
      <c r="AO73" s="277">
        <v>486.7</v>
      </c>
      <c r="AP73" s="65">
        <v>62.19999999999942</v>
      </c>
      <c r="AQ73" s="82">
        <v>548.89999999999941</v>
      </c>
      <c r="AR73" s="277">
        <v>561.9</v>
      </c>
      <c r="AS73" s="65">
        <v>189.99999999999909</v>
      </c>
      <c r="AT73" s="82">
        <v>751.89999999999907</v>
      </c>
      <c r="AU73" s="277">
        <v>814.6</v>
      </c>
      <c r="AV73" s="65">
        <v>128.39999999999998</v>
      </c>
      <c r="AW73" s="82">
        <v>943</v>
      </c>
      <c r="AX73" s="277">
        <v>1056</v>
      </c>
      <c r="AY73" s="65">
        <v>587.40000000000009</v>
      </c>
      <c r="AZ73" s="82">
        <v>1643.4</v>
      </c>
      <c r="BA73" s="277">
        <v>1272</v>
      </c>
      <c r="BB73" s="65">
        <v>127.5</v>
      </c>
      <c r="BC73" s="82">
        <v>1399.5</v>
      </c>
      <c r="BD73" s="277">
        <v>1494.6</v>
      </c>
      <c r="BE73" s="65">
        <v>466.5</v>
      </c>
      <c r="BF73" s="82">
        <v>1961.1</v>
      </c>
      <c r="BG73" s="277">
        <v>1902.9</v>
      </c>
      <c r="BH73" s="65">
        <v>-227.80000000000018</v>
      </c>
      <c r="BI73" s="82">
        <v>1675.1</v>
      </c>
      <c r="BJ73" s="277">
        <v>1918.4</v>
      </c>
      <c r="BK73" s="65">
        <v>-429.70000000000005</v>
      </c>
      <c r="BL73" s="82">
        <v>1488.7</v>
      </c>
      <c r="BM73" s="277">
        <v>1336.8</v>
      </c>
    </row>
    <row r="74" spans="1:65" ht="13.5" thickTop="1" x14ac:dyDescent="0.2">
      <c r="AL74" s="278"/>
      <c r="AO74" s="278"/>
      <c r="AR74" s="278"/>
      <c r="AU74" s="278"/>
      <c r="AX74" s="278"/>
      <c r="BA74" s="278"/>
      <c r="BD74" s="278"/>
      <c r="BG74" s="278"/>
      <c r="BJ74" s="278"/>
      <c r="BM74" s="278"/>
    </row>
  </sheetData>
  <phoneticPr fontId="0" type="noConversion"/>
  <pageMargins left="0.19685039370078741" right="0.19685039370078741" top="0.59055118110236227" bottom="0.59055118110236227" header="0.19685039370078741" footer="0.19685039370078741"/>
  <pageSetup paperSize="8" scale="79" orientation="landscape" r:id="rId1"/>
  <headerFooter alignWithMargins="0">
    <oddFooter>&amp;L&amp;F&amp;C&amp;A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21392f-0221-47a9-835d-127b13fdf722">
      <Terms xmlns="http://schemas.microsoft.com/office/infopath/2007/PartnerControls"/>
    </lcf76f155ced4ddcb4097134ff3c332f>
    <TaxCatchAll xmlns="a91cf22e-9e0b-400e-b8f3-69483d6260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18A68FEBE2D94A9252BA4F3A922815" ma:contentTypeVersion="18" ma:contentTypeDescription="Create a new document." ma:contentTypeScope="" ma:versionID="7dad919d5f83076ce43d5832a83ffd38">
  <xsd:schema xmlns:xsd="http://www.w3.org/2001/XMLSchema" xmlns:xs="http://www.w3.org/2001/XMLSchema" xmlns:p="http://schemas.microsoft.com/office/2006/metadata/properties" xmlns:ns2="a521392f-0221-47a9-835d-127b13fdf722" xmlns:ns3="a91cf22e-9e0b-400e-b8f3-69483d6260a3" targetNamespace="http://schemas.microsoft.com/office/2006/metadata/properties" ma:root="true" ma:fieldsID="c71a0231a900c0ecde3eb6cf03cb2c18" ns2:_="" ns3:_="">
    <xsd:import namespace="a521392f-0221-47a9-835d-127b13fdf722"/>
    <xsd:import namespace="a91cf22e-9e0b-400e-b8f3-69483d6260a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21392f-0221-47a9-835d-127b13fdf7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1685f1-2c91-4733-aac2-59a2b12c64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1cf22e-9e0b-400e-b8f3-69483d6260a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dbc777-c773-46cf-8540-7ce39974e211}" ma:internalName="TaxCatchAll" ma:showField="CatchAllData" ma:web="a91cf22e-9e0b-400e-b8f3-69483d6260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789D29-5C7A-4175-B0AB-737B841BA271}">
  <ds:schemaRefs>
    <ds:schemaRef ds:uri="http://schemas.microsoft.com/sharepoint/v3/contenttype/forms"/>
  </ds:schemaRefs>
</ds:datastoreItem>
</file>

<file path=customXml/itemProps2.xml><?xml version="1.0" encoding="utf-8"?>
<ds:datastoreItem xmlns:ds="http://schemas.openxmlformats.org/officeDocument/2006/customXml" ds:itemID="{FC9A8910-1A60-4E24-80C6-B60D4FB02B69}">
  <ds:schemaRefs>
    <ds:schemaRef ds:uri="http://purl.org/dc/terms/"/>
    <ds:schemaRef ds:uri="http://schemas.microsoft.com/office/2006/documentManagement/types"/>
    <ds:schemaRef ds:uri="http://schemas.openxmlformats.org/package/2006/metadata/core-properties"/>
    <ds:schemaRef ds:uri="a0bc1226-692a-4947-8d4c-b20471863f5c"/>
    <ds:schemaRef ds:uri="http://purl.org/dc/elements/1.1/"/>
    <ds:schemaRef ds:uri="2338928b-f14f-428a-a888-9b51612c8ac8"/>
    <ds:schemaRef ds:uri="http://schemas.microsoft.com/office/2006/metadata/properties"/>
    <ds:schemaRef ds:uri="http://schemas.microsoft.com/office/infopath/2007/PartnerControls"/>
    <ds:schemaRef ds:uri="http://www.w3.org/XML/1998/namespace"/>
    <ds:schemaRef ds:uri="http://purl.org/dc/dcmitype/"/>
    <ds:schemaRef ds:uri="a521392f-0221-47a9-835d-127b13fdf722"/>
    <ds:schemaRef ds:uri="a91cf22e-9e0b-400e-b8f3-69483d6260a3"/>
  </ds:schemaRefs>
</ds:datastoreItem>
</file>

<file path=customXml/itemProps3.xml><?xml version="1.0" encoding="utf-8"?>
<ds:datastoreItem xmlns:ds="http://schemas.openxmlformats.org/officeDocument/2006/customXml" ds:itemID="{2A89289A-EE48-4B65-9FF1-4D8D2C622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21392f-0221-47a9-835d-127b13fdf722"/>
    <ds:schemaRef ds:uri="a91cf22e-9e0b-400e-b8f3-69483d6260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Consolidated</vt:lpstr>
      <vt:lpstr>Segments - Reported</vt:lpstr>
      <vt:lpstr>Segments - Underlying</vt:lpstr>
      <vt:lpstr>Pre-Tax Net Op Ass &amp; ROIC </vt:lpstr>
      <vt:lpstr>Capital &amp; Invest Exp</vt:lpstr>
      <vt:lpstr>Production &amp; Despatches</vt:lpstr>
      <vt:lpstr>CoatedProductsAsia</vt:lpstr>
      <vt:lpstr>Financial Report-P&amp;L</vt:lpstr>
      <vt:lpstr>Financial Report-Cash Flows</vt:lpstr>
      <vt:lpstr>Financial Report-Balance Sheet</vt:lpstr>
      <vt:lpstr>'Capital &amp; Invest Exp'!Print_Area</vt:lpstr>
      <vt:lpstr>CoatedProductsAsia!Print_Area</vt:lpstr>
      <vt:lpstr>Consolidated!Print_Area</vt:lpstr>
      <vt:lpstr>'Financial Report-Balance Sheet'!Print_Area</vt:lpstr>
      <vt:lpstr>'Financial Report-Cash Flows'!Print_Area</vt:lpstr>
      <vt:lpstr>'Financial Report-P&amp;L'!Print_Area</vt:lpstr>
      <vt:lpstr>'Pre-Tax Net Op Ass &amp; ROIC '!Print_Area</vt:lpstr>
      <vt:lpstr>'Production &amp; Despatches'!Print_Area</vt:lpstr>
      <vt:lpstr>'Segments - Reported'!Print_Area</vt:lpstr>
      <vt:lpstr>'Segments - Underlying'!Print_Area</vt:lpstr>
      <vt:lpstr>'Production &amp; Despatches'!Print_Titles</vt:lpstr>
    </vt:vector>
  </TitlesOfParts>
  <Company>BlueScope Steel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PDHOWT</dc:creator>
  <cp:lastModifiedBy>Gibbs, Chris</cp:lastModifiedBy>
  <cp:lastPrinted>2024-02-16T03:08:51Z</cp:lastPrinted>
  <dcterms:created xsi:type="dcterms:W3CDTF">2007-11-16T04:51:14Z</dcterms:created>
  <dcterms:modified xsi:type="dcterms:W3CDTF">2024-02-17T03:54:11Z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0x01010092879A9D727D5549B5F0FEAE3DF0E013</vt:lpwstr>
  </property>
  <property fmtid="{D5CDD505-2E9C-101B-9397-08002B2CF9AE}" pid="5" name="MediaServiceImageTags">
    <vt:lpwstr/>
  </property>
</Properties>
</file>